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0" windowWidth="13875" windowHeight="822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150" i="1" l="1"/>
  <c r="F206" i="1"/>
  <c r="F207" i="1"/>
  <c r="F208" i="1"/>
  <c r="F209" i="1"/>
  <c r="F199" i="1"/>
  <c r="D165" i="1"/>
  <c r="N201" i="1"/>
  <c r="N200" i="1"/>
  <c r="N199" i="1"/>
  <c r="N198" i="1"/>
  <c r="N197" i="1"/>
  <c r="N196" i="1"/>
  <c r="N195" i="1"/>
  <c r="N194" i="1"/>
  <c r="N193" i="1"/>
  <c r="N192" i="1"/>
  <c r="N191" i="1"/>
  <c r="N190" i="1"/>
  <c r="F193" i="1"/>
  <c r="G147" i="1"/>
  <c r="D129" i="1"/>
  <c r="D130" i="1"/>
  <c r="D131" i="1"/>
  <c r="D132" i="1"/>
  <c r="D99" i="1"/>
  <c r="D100" i="1"/>
  <c r="G76" i="1"/>
  <c r="G54" i="1"/>
  <c r="M203" i="1"/>
  <c r="M202" i="1"/>
  <c r="N202" i="1"/>
  <c r="E154" i="1"/>
  <c r="E155" i="1"/>
  <c r="E156" i="1"/>
  <c r="E157" i="1"/>
  <c r="E158" i="1"/>
  <c r="E159" i="1"/>
  <c r="E160" i="1"/>
  <c r="E161" i="1"/>
  <c r="E162" i="1"/>
  <c r="E163" i="1"/>
  <c r="E164" i="1"/>
  <c r="E165" i="1"/>
  <c r="E153" i="1"/>
  <c r="M166" i="1"/>
  <c r="M165" i="1"/>
  <c r="D166" i="1"/>
  <c r="D133" i="1"/>
  <c r="D135" i="1"/>
  <c r="D134" i="1"/>
  <c r="D101" i="1"/>
  <c r="O123" i="1"/>
  <c r="O74" i="1"/>
</calcChain>
</file>

<file path=xl/comments1.xml><?xml version="1.0" encoding="utf-8"?>
<comments xmlns="http://schemas.openxmlformats.org/spreadsheetml/2006/main">
  <authors>
    <author>根津良彦</author>
  </authors>
  <commentList>
    <comment ref="G54" authorId="0">
      <text>
        <r>
          <rPr>
            <b/>
            <sz val="11"/>
            <color indexed="81"/>
            <rFont val="ＭＳ Ｐゴシック"/>
            <family val="3"/>
            <charset val="128"/>
          </rPr>
          <t>=</t>
        </r>
        <r>
          <rPr>
            <b/>
            <sz val="11"/>
            <color indexed="10"/>
            <rFont val="ＭＳ Ｐゴシック"/>
            <family val="3"/>
            <charset val="128"/>
          </rPr>
          <t>COUNTIF</t>
        </r>
        <r>
          <rPr>
            <b/>
            <sz val="11"/>
            <color indexed="81"/>
            <rFont val="ＭＳ Ｐゴシック"/>
            <family val="3"/>
            <charset val="128"/>
          </rPr>
          <t>(L54:L73,L54)</t>
        </r>
      </text>
    </comment>
    <comment ref="G76" authorId="0">
      <text>
        <r>
          <rPr>
            <b/>
            <sz val="9"/>
            <color indexed="81"/>
            <rFont val="ＭＳ Ｐゴシック"/>
            <family val="3"/>
            <charset val="128"/>
          </rPr>
          <t>=COUNTIF(L54:L73,L55)</t>
        </r>
      </text>
    </comment>
    <comment ref="C99" authorId="0">
      <text>
        <r>
          <rPr>
            <sz val="11"/>
            <color indexed="81"/>
            <rFont val="ＭＳ Ｐゴシック"/>
            <family val="3"/>
            <charset val="128"/>
          </rPr>
          <t>このセルを</t>
        </r>
        <r>
          <rPr>
            <sz val="11"/>
            <color indexed="10"/>
            <rFont val="ＭＳ Ｐゴシック"/>
            <family val="3"/>
            <charset val="128"/>
          </rPr>
          <t xml:space="preserve">検索参照セル
</t>
        </r>
        <r>
          <rPr>
            <sz val="11"/>
            <color indexed="81"/>
            <rFont val="ＭＳ Ｐゴシック"/>
            <family val="3"/>
            <charset val="128"/>
          </rPr>
          <t>に設定します。</t>
        </r>
      </text>
    </comment>
    <comment ref="D99" authorId="0">
      <text>
        <r>
          <rPr>
            <sz val="11"/>
            <color indexed="81"/>
            <rFont val="ＭＳ Ｐゴシック"/>
            <family val="3"/>
            <charset val="128"/>
          </rPr>
          <t>=COUNTIF(</t>
        </r>
        <r>
          <rPr>
            <sz val="11"/>
            <color indexed="10"/>
            <rFont val="ＭＳ Ｐゴシック"/>
            <family val="3"/>
            <charset val="128"/>
          </rPr>
          <t>$</t>
        </r>
        <r>
          <rPr>
            <sz val="11"/>
            <color indexed="81"/>
            <rFont val="ＭＳ Ｐゴシック"/>
            <family val="3"/>
            <charset val="128"/>
          </rPr>
          <t>L</t>
        </r>
        <r>
          <rPr>
            <sz val="11"/>
            <color indexed="10"/>
            <rFont val="ＭＳ Ｐゴシック"/>
            <family val="3"/>
            <charset val="128"/>
          </rPr>
          <t>$</t>
        </r>
        <r>
          <rPr>
            <sz val="11"/>
            <color indexed="81"/>
            <rFont val="ＭＳ Ｐゴシック"/>
            <family val="3"/>
            <charset val="128"/>
          </rPr>
          <t>103:</t>
        </r>
        <r>
          <rPr>
            <sz val="11"/>
            <color indexed="10"/>
            <rFont val="ＭＳ Ｐゴシック"/>
            <family val="3"/>
            <charset val="128"/>
          </rPr>
          <t>$</t>
        </r>
        <r>
          <rPr>
            <sz val="11"/>
            <color indexed="81"/>
            <rFont val="ＭＳ Ｐゴシック"/>
            <family val="3"/>
            <charset val="128"/>
          </rPr>
          <t>L</t>
        </r>
        <r>
          <rPr>
            <sz val="11"/>
            <color indexed="10"/>
            <rFont val="ＭＳ Ｐゴシック"/>
            <family val="3"/>
            <charset val="128"/>
          </rPr>
          <t>$</t>
        </r>
        <r>
          <rPr>
            <sz val="11"/>
            <color indexed="81"/>
            <rFont val="ＭＳ Ｐゴシック"/>
            <family val="3"/>
            <charset val="128"/>
          </rPr>
          <t>122,C99)</t>
        </r>
        <r>
          <rPr>
            <sz val="12"/>
            <color indexed="81"/>
            <rFont val="ＭＳ Ｐゴシック"/>
            <family val="3"/>
            <charset val="128"/>
          </rPr>
          <t xml:space="preserve">
</t>
        </r>
        <r>
          <rPr>
            <sz val="11"/>
            <color indexed="81"/>
            <rFont val="ＭＳ Ｐゴシック"/>
            <family val="3"/>
            <charset val="128"/>
          </rPr>
          <t>①「性別」の｛範囲｝を選択して</t>
        </r>
        <r>
          <rPr>
            <b/>
            <sz val="11"/>
            <color indexed="10"/>
            <rFont val="ＭＳ Ｐゴシック"/>
            <family val="3"/>
            <charset val="128"/>
          </rPr>
          <t>絶対参照(F4)。</t>
        </r>
        <r>
          <rPr>
            <sz val="11"/>
            <color indexed="81"/>
            <rFont val="ＭＳ Ｐゴシック"/>
            <family val="3"/>
            <charset val="128"/>
          </rPr>
          <t xml:space="preserve">
②「検索条件」は左にあるセルを選択。
　　リスト表の場所から「男」を選択しない！
　　※この操作で、この式を下にドラッグして使用できます。
　　　　</t>
        </r>
        <r>
          <rPr>
            <sz val="10"/>
            <color indexed="81"/>
            <rFont val="ＭＳ Ｐゴシック"/>
            <family val="3"/>
            <charset val="128"/>
          </rPr>
          <t>＜参照セルが同じだからです＞</t>
        </r>
        <r>
          <rPr>
            <sz val="11"/>
            <color indexed="81"/>
            <rFont val="ＭＳ Ｐゴシック"/>
            <family val="3"/>
            <charset val="128"/>
          </rPr>
          <t xml:space="preserve">
③「合計範囲」は「販売額」を選択し</t>
        </r>
        <r>
          <rPr>
            <b/>
            <sz val="11"/>
            <color indexed="10"/>
            <rFont val="ＭＳ Ｐゴシック"/>
            <family val="3"/>
            <charset val="128"/>
          </rPr>
          <t xml:space="preserve">絶対参照
</t>
        </r>
        <r>
          <rPr>
            <sz val="11"/>
            <color indexed="8"/>
            <rFont val="ＭＳ Ｐゴシック"/>
            <family val="3"/>
            <charset val="128"/>
          </rPr>
          <t>④作成した計算式のセルの右下にマウスを置きを左ボタンでドラッ
　　グして計算式をコピー。</t>
        </r>
        <r>
          <rPr>
            <b/>
            <sz val="11"/>
            <color indexed="10"/>
            <rFont val="ＭＳ Ｐゴシック"/>
            <family val="3"/>
            <charset val="128"/>
          </rPr>
          <t xml:space="preserve">
</t>
        </r>
        <r>
          <rPr>
            <b/>
            <sz val="11"/>
            <color indexed="8"/>
            <rFont val="ＭＳ Ｐゴシック"/>
            <family val="3"/>
            <charset val="128"/>
          </rPr>
          <t>表のある一定の範囲をどこからのセルの位置からも固定するように「</t>
        </r>
        <r>
          <rPr>
            <b/>
            <sz val="11"/>
            <color indexed="10"/>
            <rFont val="ＭＳ Ｐゴシック"/>
            <family val="3"/>
            <charset val="128"/>
          </rPr>
          <t>絶対参照</t>
        </r>
        <r>
          <rPr>
            <b/>
            <sz val="11"/>
            <color indexed="8"/>
            <rFont val="ＭＳ Ｐゴシック"/>
            <family val="3"/>
            <charset val="128"/>
          </rPr>
          <t xml:space="preserve">」にする事が操作のキーですね。
</t>
        </r>
        <r>
          <rPr>
            <sz val="10"/>
            <color indexed="8"/>
            <rFont val="ＭＳ Ｐゴシック"/>
            <family val="3"/>
            <charset val="128"/>
          </rPr>
          <t>「関数の引数」</t>
        </r>
      </text>
    </comment>
    <comment ref="D101" authorId="0">
      <text>
        <r>
          <rPr>
            <sz val="9"/>
            <color indexed="81"/>
            <rFont val="ＭＳ Ｐゴシック"/>
            <family val="3"/>
            <charset val="128"/>
          </rPr>
          <t>=SUM(D99:D100)</t>
        </r>
      </text>
    </comment>
    <comment ref="D129" authorId="0">
      <text>
        <r>
          <rPr>
            <b/>
            <sz val="10"/>
            <color indexed="81"/>
            <rFont val="ＭＳ Ｐゴシック"/>
            <family val="3"/>
            <charset val="128"/>
          </rPr>
          <t>=</t>
        </r>
        <r>
          <rPr>
            <b/>
            <sz val="10"/>
            <color indexed="10"/>
            <rFont val="ＭＳ Ｐゴシック"/>
            <family val="3"/>
            <charset val="128"/>
          </rPr>
          <t>COUNTIF</t>
        </r>
        <r>
          <rPr>
            <sz val="11"/>
            <color indexed="81"/>
            <rFont val="ＭＳ Ｐゴシック"/>
            <family val="3"/>
            <charset val="128"/>
          </rPr>
          <t>($M$103:$M$122,C129)</t>
        </r>
        <r>
          <rPr>
            <sz val="10"/>
            <color indexed="81"/>
            <rFont val="ＭＳ Ｐゴシック"/>
            <family val="3"/>
            <charset val="128"/>
          </rPr>
          <t xml:space="preserve">
作成した計算式を、右ボタンで下にドラッグしてコピー</t>
        </r>
      </text>
    </comment>
    <comment ref="D133" authorId="0">
      <text>
        <r>
          <rPr>
            <b/>
            <sz val="9"/>
            <color indexed="81"/>
            <rFont val="ＭＳ Ｐゴシック"/>
            <family val="3"/>
            <charset val="128"/>
          </rPr>
          <t>=</t>
        </r>
        <r>
          <rPr>
            <b/>
            <sz val="9"/>
            <color indexed="10"/>
            <rFont val="ＭＳ Ｐゴシック"/>
            <family val="3"/>
            <charset val="128"/>
          </rPr>
          <t>SUM</t>
        </r>
        <r>
          <rPr>
            <b/>
            <sz val="9"/>
            <color indexed="81"/>
            <rFont val="ＭＳ Ｐゴシック"/>
            <family val="3"/>
            <charset val="128"/>
          </rPr>
          <t>(D129:D132)</t>
        </r>
      </text>
    </comment>
    <comment ref="D134" authorId="0">
      <text>
        <r>
          <rPr>
            <b/>
            <sz val="9"/>
            <color indexed="81"/>
            <rFont val="ＭＳ Ｐゴシック"/>
            <family val="3"/>
            <charset val="128"/>
          </rPr>
          <t>=</t>
        </r>
        <r>
          <rPr>
            <b/>
            <sz val="9"/>
            <color indexed="10"/>
            <rFont val="ＭＳ Ｐゴシック"/>
            <family val="3"/>
            <charset val="128"/>
          </rPr>
          <t>AVERAGE</t>
        </r>
        <r>
          <rPr>
            <b/>
            <sz val="9"/>
            <color indexed="81"/>
            <rFont val="ＭＳ Ｐゴシック"/>
            <family val="3"/>
            <charset val="128"/>
          </rPr>
          <t>(D129:D132)</t>
        </r>
      </text>
    </comment>
    <comment ref="D135" authorId="0">
      <text>
        <r>
          <rPr>
            <b/>
            <sz val="9"/>
            <color indexed="81"/>
            <rFont val="ＭＳ Ｐゴシック"/>
            <family val="3"/>
            <charset val="128"/>
          </rPr>
          <t>=</t>
        </r>
        <r>
          <rPr>
            <b/>
            <sz val="9"/>
            <color indexed="10"/>
            <rFont val="ＭＳ Ｐゴシック"/>
            <family val="3"/>
            <charset val="128"/>
          </rPr>
          <t>MAX</t>
        </r>
        <r>
          <rPr>
            <b/>
            <sz val="9"/>
            <color indexed="81"/>
            <rFont val="ＭＳ Ｐゴシック"/>
            <family val="3"/>
            <charset val="128"/>
          </rPr>
          <t>(D129:D132)</t>
        </r>
      </text>
    </comment>
    <comment ref="G147" authorId="0">
      <text>
        <r>
          <rPr>
            <b/>
            <sz val="12"/>
            <color indexed="81"/>
            <rFont val="ＭＳ Ｐゴシック"/>
            <family val="3"/>
            <charset val="128"/>
          </rPr>
          <t>=COUNTIF($D$153:$D$164,"&gt;=50000")</t>
        </r>
        <r>
          <rPr>
            <sz val="10"/>
            <color indexed="81"/>
            <rFont val="ＭＳ Ｐゴシック"/>
            <family val="3"/>
            <charset val="128"/>
          </rPr>
          <t xml:space="preserve">
※検索条件→　「</t>
        </r>
        <r>
          <rPr>
            <sz val="12"/>
            <color indexed="81"/>
            <rFont val="ＭＳ Ｐゴシック"/>
            <family val="3"/>
            <charset val="128"/>
          </rPr>
          <t>5万円以上</t>
        </r>
        <r>
          <rPr>
            <sz val="10"/>
            <color indexed="81"/>
            <rFont val="ＭＳ Ｐゴシック"/>
            <family val="3"/>
            <charset val="128"/>
          </rPr>
          <t>」＝「</t>
        </r>
        <r>
          <rPr>
            <sz val="12"/>
            <color indexed="10"/>
            <rFont val="ＭＳ Ｐゴシック"/>
            <family val="3"/>
            <charset val="128"/>
          </rPr>
          <t>&gt;=50000</t>
        </r>
        <r>
          <rPr>
            <sz val="10"/>
            <color indexed="81"/>
            <rFont val="ＭＳ Ｐゴシック"/>
            <family val="3"/>
            <charset val="128"/>
          </rPr>
          <t>」と指定します。半角英数！
※「</t>
        </r>
        <r>
          <rPr>
            <b/>
            <sz val="10"/>
            <color indexed="81"/>
            <rFont val="ＭＳ Ｐゴシック"/>
            <family val="3"/>
            <charset val="128"/>
          </rPr>
          <t>売上額</t>
        </r>
        <r>
          <rPr>
            <sz val="10"/>
            <color indexed="81"/>
            <rFont val="ＭＳ Ｐゴシック"/>
            <family val="3"/>
            <charset val="128"/>
          </rPr>
          <t>」の範囲を「</t>
        </r>
        <r>
          <rPr>
            <sz val="10"/>
            <color indexed="10"/>
            <rFont val="ＭＳ Ｐゴシック"/>
            <family val="3"/>
            <charset val="128"/>
          </rPr>
          <t>絶対参照</t>
        </r>
        <r>
          <rPr>
            <sz val="10"/>
            <color indexed="81"/>
            <rFont val="ＭＳ Ｐゴシック"/>
            <family val="3"/>
            <charset val="128"/>
          </rPr>
          <t>」にすれば、この計算式を</t>
        </r>
        <r>
          <rPr>
            <sz val="10"/>
            <color indexed="10"/>
            <rFont val="ＭＳ Ｐゴシック"/>
            <family val="3"/>
            <charset val="128"/>
          </rPr>
          <t>コピー</t>
        </r>
        <r>
          <rPr>
            <sz val="10"/>
            <color indexed="81"/>
            <rFont val="ＭＳ Ｐゴシック"/>
            <family val="3"/>
            <charset val="128"/>
          </rPr>
          <t>して（問題３）に
　　</t>
        </r>
        <r>
          <rPr>
            <sz val="10"/>
            <color indexed="10"/>
            <rFont val="ＭＳ Ｐゴシック"/>
            <family val="3"/>
            <charset val="128"/>
          </rPr>
          <t>貼り付け</t>
        </r>
        <r>
          <rPr>
            <sz val="10"/>
            <color indexed="81"/>
            <rFont val="ＭＳ Ｐゴシック"/>
            <family val="3"/>
            <charset val="128"/>
          </rPr>
          <t>できます。</t>
        </r>
        <r>
          <rPr>
            <sz val="10"/>
            <color indexed="12"/>
            <rFont val="ＭＳ Ｐゴシック"/>
            <family val="3"/>
            <charset val="128"/>
          </rPr>
          <t>｛検索条件｝を変更</t>
        </r>
        <r>
          <rPr>
            <sz val="10"/>
            <color indexed="81"/>
            <rFont val="ＭＳ Ｐゴシック"/>
            <family val="3"/>
            <charset val="128"/>
          </rPr>
          <t>すれば良いですね。</t>
        </r>
      </text>
    </comment>
    <comment ref="G150" authorId="0">
      <text>
        <r>
          <rPr>
            <b/>
            <sz val="12"/>
            <color indexed="17"/>
            <rFont val="ＭＳ Ｐゴシック"/>
            <family val="3"/>
            <charset val="128"/>
          </rPr>
          <t>=COUNTIF($D$153:$D$164,"&lt;50000")
最初から、計算式を設定しても良い</t>
        </r>
        <r>
          <rPr>
            <sz val="12"/>
            <color indexed="81"/>
            <rFont val="ＭＳ Ｐゴシック"/>
            <family val="3"/>
            <charset val="128"/>
          </rPr>
          <t>ですが、せっかく（問２）で「売上額」のセル範囲を絶対参照に設定してますので、以下の方法でも可能です。</t>
        </r>
        <r>
          <rPr>
            <sz val="10"/>
            <color indexed="81"/>
            <rFont val="ＭＳ Ｐゴシック"/>
            <family val="3"/>
            <charset val="128"/>
          </rPr>
          <t xml:space="preserve">
（問２）の式を</t>
        </r>
        <r>
          <rPr>
            <sz val="10"/>
            <color indexed="12"/>
            <rFont val="ＭＳ Ｐゴシック"/>
            <family val="3"/>
            <charset val="128"/>
          </rPr>
          <t>コピー</t>
        </r>
        <r>
          <rPr>
            <sz val="10"/>
            <color indexed="81"/>
            <rFont val="ＭＳ Ｐゴシック"/>
            <family val="3"/>
            <charset val="128"/>
          </rPr>
          <t>して、ここに</t>
        </r>
        <r>
          <rPr>
            <sz val="10"/>
            <color indexed="12"/>
            <rFont val="ＭＳ Ｐゴシック"/>
            <family val="3"/>
            <charset val="128"/>
          </rPr>
          <t>貼り付け</t>
        </r>
        <r>
          <rPr>
            <sz val="10"/>
            <color indexed="81"/>
            <rFont val="ＭＳ Ｐゴシック"/>
            <family val="3"/>
            <charset val="128"/>
          </rPr>
          <t xml:space="preserve">すると
</t>
        </r>
        <r>
          <rPr>
            <sz val="11"/>
            <color indexed="81"/>
            <rFont val="ＭＳ Ｐゴシック"/>
            <family val="3"/>
            <charset val="128"/>
          </rPr>
          <t>=COUNTIF($D$153:$D$164,"&gt;=50000")</t>
        </r>
        <r>
          <rPr>
            <sz val="10"/>
            <color indexed="81"/>
            <rFont val="ＭＳ Ｐゴシック"/>
            <family val="3"/>
            <charset val="128"/>
          </rPr>
          <t xml:space="preserve"> になります。
画面上にある入力ウィンドに表示されている、「</t>
        </r>
        <r>
          <rPr>
            <sz val="11"/>
            <color indexed="81"/>
            <rFont val="ＭＳ Ｐゴシック"/>
            <family val="3"/>
            <charset val="128"/>
          </rPr>
          <t>&gt;=50000</t>
        </r>
        <r>
          <rPr>
            <sz val="10"/>
            <color indexed="81"/>
            <rFont val="ＭＳ Ｐゴシック"/>
            <family val="3"/>
            <charset val="128"/>
          </rPr>
          <t>」の部分｛検索条件｝を
※「５万円未満」＝「</t>
        </r>
        <r>
          <rPr>
            <b/>
            <sz val="12"/>
            <color indexed="10"/>
            <rFont val="ＭＳ Ｐゴシック"/>
            <family val="3"/>
            <charset val="128"/>
          </rPr>
          <t>&lt;５0000</t>
        </r>
        <r>
          <rPr>
            <sz val="10"/>
            <color indexed="81"/>
            <rFont val="ＭＳ Ｐゴシック"/>
            <family val="3"/>
            <charset val="128"/>
          </rPr>
          <t>」と変更指定します。</t>
        </r>
        <r>
          <rPr>
            <b/>
            <sz val="10"/>
            <color indexed="81"/>
            <rFont val="ＭＳ Ｐゴシック"/>
            <family val="3"/>
            <charset val="128"/>
          </rPr>
          <t>半角英数！</t>
        </r>
        <r>
          <rPr>
            <sz val="10"/>
            <color indexed="81"/>
            <rFont val="ＭＳ Ｐゴシック"/>
            <family val="3"/>
            <charset val="128"/>
          </rPr>
          <t xml:space="preserve">
</t>
        </r>
        <r>
          <rPr>
            <sz val="12"/>
            <color indexed="81"/>
            <rFont val="ＭＳ Ｐゴシック"/>
            <family val="3"/>
            <charset val="128"/>
          </rPr>
          <t>=SUMIF($D$153:$D$164,"</t>
        </r>
        <r>
          <rPr>
            <b/>
            <sz val="12"/>
            <color indexed="10"/>
            <rFont val="ＭＳ Ｐゴシック"/>
            <family val="3"/>
            <charset val="128"/>
          </rPr>
          <t>&lt;</t>
        </r>
        <r>
          <rPr>
            <sz val="12"/>
            <color indexed="10"/>
            <rFont val="ＭＳ Ｐゴシック"/>
            <family val="3"/>
            <charset val="128"/>
          </rPr>
          <t>５0000</t>
        </r>
        <r>
          <rPr>
            <sz val="12"/>
            <color indexed="81"/>
            <rFont val="ＭＳ Ｐゴシック"/>
            <family val="3"/>
            <charset val="128"/>
          </rPr>
          <t>",$D$153:$D$164)　になります。</t>
        </r>
        <r>
          <rPr>
            <sz val="10"/>
            <color indexed="81"/>
            <rFont val="ＭＳ Ｐゴシック"/>
            <family val="3"/>
            <charset val="128"/>
          </rPr>
          <t xml:space="preserve">
※「</t>
        </r>
        <r>
          <rPr>
            <sz val="12"/>
            <color indexed="81"/>
            <rFont val="ＭＳ Ｐゴシック"/>
            <family val="3"/>
            <charset val="128"/>
          </rPr>
          <t>５万円未満</t>
        </r>
        <r>
          <rPr>
            <sz val="10"/>
            <color indexed="81"/>
            <rFont val="ＭＳ Ｐゴシック"/>
            <family val="3"/>
            <charset val="128"/>
          </rPr>
          <t>」は「</t>
        </r>
        <r>
          <rPr>
            <b/>
            <sz val="10"/>
            <color indexed="10"/>
            <rFont val="ＭＳ Ｐゴシック"/>
            <family val="3"/>
            <charset val="128"/>
          </rPr>
          <t>&lt;</t>
        </r>
        <r>
          <rPr>
            <sz val="12"/>
            <color indexed="10"/>
            <rFont val="ＭＳ Ｐゴシック"/>
            <family val="3"/>
            <charset val="128"/>
          </rPr>
          <t>50000</t>
        </r>
        <r>
          <rPr>
            <sz val="10"/>
            <color indexed="81"/>
            <rFont val="ＭＳ Ｐゴシック"/>
            <family val="3"/>
            <charset val="128"/>
          </rPr>
          <t>」と指定します。半角英数！
※「売上額」の範囲を「</t>
        </r>
        <r>
          <rPr>
            <sz val="10"/>
            <color indexed="10"/>
            <rFont val="ＭＳ Ｐゴシック"/>
            <family val="3"/>
            <charset val="128"/>
          </rPr>
          <t>絶対参照</t>
        </r>
        <r>
          <rPr>
            <sz val="10"/>
            <color indexed="81"/>
            <rFont val="ＭＳ Ｐゴシック"/>
            <family val="3"/>
            <charset val="128"/>
          </rPr>
          <t>」にすれば、この計算式を</t>
        </r>
        <r>
          <rPr>
            <sz val="10"/>
            <color indexed="10"/>
            <rFont val="ＭＳ Ｐゴシック"/>
            <family val="3"/>
            <charset val="128"/>
          </rPr>
          <t>コピー</t>
        </r>
        <r>
          <rPr>
            <sz val="10"/>
            <color indexed="81"/>
            <rFont val="ＭＳ Ｐゴシック"/>
            <family val="3"/>
            <charset val="128"/>
          </rPr>
          <t>して（問題３）に
　　</t>
        </r>
        <r>
          <rPr>
            <sz val="10"/>
            <color indexed="10"/>
            <rFont val="ＭＳ Ｐゴシック"/>
            <family val="3"/>
            <charset val="128"/>
          </rPr>
          <t>貼り付け</t>
        </r>
        <r>
          <rPr>
            <sz val="10"/>
            <color indexed="81"/>
            <rFont val="ＭＳ Ｐゴシック"/>
            <family val="3"/>
            <charset val="128"/>
          </rPr>
          <t>できます。</t>
        </r>
        <r>
          <rPr>
            <sz val="10"/>
            <color indexed="12"/>
            <rFont val="ＭＳ Ｐゴシック"/>
            <family val="3"/>
            <charset val="128"/>
          </rPr>
          <t>｛検索条件｝を変更</t>
        </r>
        <r>
          <rPr>
            <sz val="10"/>
            <color indexed="81"/>
            <rFont val="ＭＳ Ｐゴシック"/>
            <family val="3"/>
            <charset val="128"/>
          </rPr>
          <t>すれば良い訳ですね。</t>
        </r>
      </text>
    </comment>
    <comment ref="F193" authorId="0">
      <text>
        <r>
          <rPr>
            <sz val="12"/>
            <color indexed="81"/>
            <rFont val="ＭＳ Ｐゴシック"/>
            <family val="3"/>
            <charset val="128"/>
          </rPr>
          <t>=</t>
        </r>
        <r>
          <rPr>
            <sz val="12"/>
            <color indexed="10"/>
            <rFont val="ＭＳ Ｐゴシック"/>
            <family val="3"/>
            <charset val="128"/>
          </rPr>
          <t>COUNTIF</t>
        </r>
        <r>
          <rPr>
            <sz val="12"/>
            <color indexed="81"/>
            <rFont val="ＭＳ Ｐゴシック"/>
            <family val="3"/>
            <charset val="128"/>
          </rPr>
          <t>(N190:N201,"</t>
        </r>
        <r>
          <rPr>
            <b/>
            <sz val="12"/>
            <color indexed="10"/>
            <rFont val="ＭＳ Ｐゴシック"/>
            <family val="3"/>
            <charset val="128"/>
          </rPr>
          <t>&lt;0.05</t>
        </r>
        <r>
          <rPr>
            <sz val="12"/>
            <color indexed="81"/>
            <rFont val="ＭＳ Ｐゴシック"/>
            <family val="3"/>
            <charset val="128"/>
          </rPr>
          <t>")</t>
        </r>
      </text>
    </comment>
    <comment ref="F199" authorId="0">
      <text>
        <r>
          <rPr>
            <sz val="12"/>
            <color indexed="81"/>
            <rFont val="ＭＳ Ｐゴシック"/>
            <family val="3"/>
            <charset val="128"/>
          </rPr>
          <t>=</t>
        </r>
        <r>
          <rPr>
            <sz val="12"/>
            <color indexed="10"/>
            <rFont val="ＭＳ Ｐゴシック"/>
            <family val="3"/>
            <charset val="128"/>
          </rPr>
          <t>COUNTIF</t>
        </r>
        <r>
          <rPr>
            <sz val="12"/>
            <color indexed="81"/>
            <rFont val="ＭＳ Ｐゴシック"/>
            <family val="3"/>
            <charset val="128"/>
          </rPr>
          <t>(M190:M201,"</t>
        </r>
        <r>
          <rPr>
            <b/>
            <sz val="12"/>
            <color indexed="10"/>
            <rFont val="ＭＳ Ｐゴシック"/>
            <family val="3"/>
            <charset val="128"/>
          </rPr>
          <t>&gt;=370000</t>
        </r>
        <r>
          <rPr>
            <sz val="12"/>
            <color indexed="81"/>
            <rFont val="ＭＳ Ｐゴシック"/>
            <family val="3"/>
            <charset val="128"/>
          </rPr>
          <t>")</t>
        </r>
      </text>
    </comment>
    <comment ref="F206" authorId="0">
      <text>
        <r>
          <rPr>
            <sz val="12"/>
            <color indexed="81"/>
            <rFont val="ＭＳ Ｐゴシック"/>
            <family val="3"/>
            <charset val="128"/>
          </rPr>
          <t>=COUNTIF(</t>
        </r>
        <r>
          <rPr>
            <sz val="12"/>
            <color indexed="10"/>
            <rFont val="ＭＳ Ｐゴシック"/>
            <family val="3"/>
            <charset val="128"/>
          </rPr>
          <t>$L$190:$L$201</t>
        </r>
        <r>
          <rPr>
            <sz val="12"/>
            <color indexed="81"/>
            <rFont val="ＭＳ Ｐゴシック"/>
            <family val="3"/>
            <charset val="128"/>
          </rPr>
          <t>,D206)
「分類」範囲を</t>
        </r>
        <r>
          <rPr>
            <sz val="12"/>
            <color indexed="10"/>
            <rFont val="ＭＳ Ｐゴシック"/>
            <family val="3"/>
            <charset val="128"/>
          </rPr>
          <t>絶対参照</t>
        </r>
        <r>
          <rPr>
            <sz val="12"/>
            <color indexed="81"/>
            <rFont val="ＭＳ Ｐゴシック"/>
            <family val="3"/>
            <charset val="128"/>
          </rPr>
          <t>に指定する。
作成した計算式を下にドラッグでコピーします。
（注意）｛</t>
        </r>
        <r>
          <rPr>
            <sz val="12"/>
            <color indexed="12"/>
            <rFont val="ＭＳ Ｐゴシック"/>
            <family val="3"/>
            <charset val="128"/>
          </rPr>
          <t>検索条件</t>
        </r>
        <r>
          <rPr>
            <sz val="12"/>
            <color indexed="81"/>
            <rFont val="ＭＳ Ｐゴシック"/>
            <family val="3"/>
            <charset val="128"/>
          </rPr>
          <t>｝のセル位置は</t>
        </r>
        <r>
          <rPr>
            <sz val="12"/>
            <color indexed="12"/>
            <rFont val="ＭＳ Ｐゴシック"/>
            <family val="3"/>
            <charset val="128"/>
          </rPr>
          <t>左隣のセルを指定</t>
        </r>
        <r>
          <rPr>
            <sz val="12"/>
            <color indexed="81"/>
            <rFont val="ＭＳ Ｐゴシック"/>
            <family val="3"/>
            <charset val="128"/>
          </rPr>
          <t>します。</t>
        </r>
      </text>
    </comment>
  </commentList>
</comments>
</file>

<file path=xl/sharedStrings.xml><?xml version="1.0" encoding="utf-8"?>
<sst xmlns="http://schemas.openxmlformats.org/spreadsheetml/2006/main" count="307" uniqueCount="131">
  <si>
    <t>左のように作成してみましょう</t>
  </si>
  <si>
    <t>関数とは</t>
    <rPh sb="0" eb="2">
      <t>カンスウ</t>
    </rPh>
    <phoneticPr fontId="2"/>
  </si>
  <si>
    <t>様々な計算を簡単にできるように、命令する道具です。</t>
    <rPh sb="0" eb="2">
      <t>サマザマ</t>
    </rPh>
    <rPh sb="3" eb="5">
      <t>ケイサン</t>
    </rPh>
    <rPh sb="16" eb="18">
      <t>メイレイ</t>
    </rPh>
    <rPh sb="20" eb="22">
      <t>ドウグ</t>
    </rPh>
    <phoneticPr fontId="2"/>
  </si>
  <si>
    <t>「関数」というと｛三角関数｝｛二次関数｝・・・などと数学的な感じで腰が引けてそまいそうですね。</t>
    <rPh sb="1" eb="3">
      <t>カンスウ</t>
    </rPh>
    <rPh sb="9" eb="11">
      <t>サンカク</t>
    </rPh>
    <rPh sb="11" eb="13">
      <t>カンスウ</t>
    </rPh>
    <rPh sb="15" eb="17">
      <t>ニジ</t>
    </rPh>
    <rPh sb="17" eb="19">
      <t>カンスウ</t>
    </rPh>
    <rPh sb="26" eb="28">
      <t>スウガク</t>
    </rPh>
    <rPh sb="28" eb="29">
      <t>テキ</t>
    </rPh>
    <rPh sb="30" eb="31">
      <t>カン</t>
    </rPh>
    <rPh sb="33" eb="34">
      <t>コシ</t>
    </rPh>
    <rPh sb="35" eb="36">
      <t>ヒ</t>
    </rPh>
    <phoneticPr fontId="2"/>
  </si>
  <si>
    <t>まず、操作の流れを覚えましょう</t>
    <rPh sb="3" eb="5">
      <t>ソウサ</t>
    </rPh>
    <rPh sb="6" eb="7">
      <t>ナガ</t>
    </rPh>
    <rPh sb="9" eb="10">
      <t>オボ</t>
    </rPh>
    <phoneticPr fontId="2"/>
  </si>
  <si>
    <r>
      <t>そんなに難しい世界ではなく、とても</t>
    </r>
    <r>
      <rPr>
        <sz val="11"/>
        <color indexed="14"/>
        <rFont val="ＭＳ Ｐゴシック"/>
        <family val="3"/>
        <charset val="128"/>
      </rPr>
      <t>楽に計算結果などを導き出す大変に便利な操作です。</t>
    </r>
    <rPh sb="4" eb="5">
      <t>ムズカ</t>
    </rPh>
    <rPh sb="7" eb="9">
      <t>セカイ</t>
    </rPh>
    <rPh sb="17" eb="18">
      <t>ラク</t>
    </rPh>
    <rPh sb="19" eb="21">
      <t>ケイサン</t>
    </rPh>
    <rPh sb="21" eb="23">
      <t>ケッカ</t>
    </rPh>
    <rPh sb="26" eb="27">
      <t>ミチビ</t>
    </rPh>
    <rPh sb="28" eb="29">
      <t>ダ</t>
    </rPh>
    <rPh sb="30" eb="32">
      <t>タイヘン</t>
    </rPh>
    <rPh sb="33" eb="35">
      <t>ベンリ</t>
    </rPh>
    <rPh sb="36" eb="38">
      <t>ソウサ</t>
    </rPh>
    <phoneticPr fontId="2"/>
  </si>
  <si>
    <t>「関数」の操作を覚えると、エクセルにはまるかも知れません。</t>
    <rPh sb="1" eb="3">
      <t>カンスウ</t>
    </rPh>
    <rPh sb="5" eb="7">
      <t>ソウサ</t>
    </rPh>
    <rPh sb="8" eb="9">
      <t>オボ</t>
    </rPh>
    <rPh sb="23" eb="24">
      <t>シ</t>
    </rPh>
    <phoneticPr fontId="2"/>
  </si>
  <si>
    <t>１、「Σ」ボタンの右横にある▼をクリックして</t>
    <rPh sb="9" eb="11">
      <t>ミギヨコ</t>
    </rPh>
    <phoneticPr fontId="2"/>
  </si>
  <si>
    <r>
      <t>　　｛</t>
    </r>
    <r>
      <rPr>
        <sz val="11"/>
        <color indexed="12"/>
        <rFont val="ＭＳ Ｐゴシック"/>
        <family val="3"/>
        <charset val="128"/>
      </rPr>
      <t>その他の関数</t>
    </r>
    <r>
      <rPr>
        <sz val="11"/>
        <rFont val="ＭＳ Ｐゴシック"/>
        <family val="3"/>
        <charset val="128"/>
      </rPr>
      <t>」を選択する。</t>
    </r>
    <rPh sb="5" eb="6">
      <t>タ</t>
    </rPh>
    <rPh sb="7" eb="9">
      <t>カンスウ</t>
    </rPh>
    <rPh sb="11" eb="13">
      <t>センタク</t>
    </rPh>
    <phoneticPr fontId="2"/>
  </si>
  <si>
    <t>③何れかの方法を選択すると、右にある画面が表示されます。</t>
    <rPh sb="1" eb="2">
      <t>イズ</t>
    </rPh>
    <rPh sb="5" eb="7">
      <t>ホウホウ</t>
    </rPh>
    <rPh sb="8" eb="10">
      <t>センタク</t>
    </rPh>
    <rPh sb="14" eb="15">
      <t>ミギ</t>
    </rPh>
    <rPh sb="18" eb="20">
      <t>ガメン</t>
    </rPh>
    <rPh sb="21" eb="23">
      <t>ヒョウジ</t>
    </rPh>
    <phoneticPr fontId="2"/>
  </si>
  <si>
    <t>⑦「OK」で確定です。</t>
    <rPh sb="6" eb="8">
      <t>カクテイ</t>
    </rPh>
    <phoneticPr fontId="2"/>
  </si>
  <si>
    <t>合計</t>
    <rPh sb="0" eb="2">
      <t>ゴウケイ</t>
    </rPh>
    <phoneticPr fontId="2"/>
  </si>
  <si>
    <t>様々な関数を利用してみましょう。</t>
    <rPh sb="0" eb="2">
      <t>サマザマ</t>
    </rPh>
    <rPh sb="3" eb="5">
      <t>カンスウ</t>
    </rPh>
    <rPh sb="6" eb="8">
      <t>リヨウ</t>
    </rPh>
    <phoneticPr fontId="2"/>
  </si>
  <si>
    <t>「関数」の使い方</t>
    <rPh sb="1" eb="3">
      <t>カンスウ</t>
    </rPh>
    <rPh sb="5" eb="6">
      <t>ツカ</t>
    </rPh>
    <rPh sb="7" eb="8">
      <t>カタ</t>
    </rPh>
    <phoneticPr fontId="2"/>
  </si>
  <si>
    <t>①計算結果を表示するセルを選択します。</t>
    <rPh sb="1" eb="3">
      <t>ケイサン</t>
    </rPh>
    <rPh sb="3" eb="5">
      <t>ケッカ</t>
    </rPh>
    <rPh sb="6" eb="8">
      <t>ヒョウジ</t>
    </rPh>
    <rPh sb="13" eb="15">
      <t>センタク</t>
    </rPh>
    <phoneticPr fontId="2"/>
  </si>
  <si>
    <t>⑥表示された「関数の引数」画面で、必要事項を指定。</t>
    <rPh sb="1" eb="3">
      <t>ヒョウジ</t>
    </rPh>
    <rPh sb="7" eb="9">
      <t>カンスウ</t>
    </rPh>
    <rPh sb="10" eb="12">
      <t>ヒキスウ</t>
    </rPh>
    <rPh sb="13" eb="15">
      <t>ガメン</t>
    </rPh>
    <rPh sb="17" eb="19">
      <t>ヒツヨウ</t>
    </rPh>
    <rPh sb="19" eb="21">
      <t>ジコウ</t>
    </rPh>
    <rPh sb="22" eb="24">
      <t>シテイ</t>
    </rPh>
    <phoneticPr fontId="2"/>
  </si>
  <si>
    <t>　　（関数の種類によって、指定の方法が異なります）</t>
    <rPh sb="3" eb="5">
      <t>カンスウ</t>
    </rPh>
    <rPh sb="6" eb="8">
      <t>シュルイ</t>
    </rPh>
    <rPh sb="13" eb="15">
      <t>シテイ</t>
    </rPh>
    <rPh sb="16" eb="18">
      <t>ホウホウ</t>
    </rPh>
    <rPh sb="19" eb="20">
      <t>コト</t>
    </rPh>
    <phoneticPr fontId="2"/>
  </si>
  <si>
    <r>
      <t>④最初に使う関数を</t>
    </r>
    <r>
      <rPr>
        <sz val="11"/>
        <color indexed="10"/>
        <rFont val="ＭＳ Ｐゴシック"/>
        <family val="3"/>
        <charset val="128"/>
      </rPr>
      <t>（１）</t>
    </r>
    <r>
      <rPr>
        <sz val="11"/>
        <color indexed="8"/>
        <rFont val="ＭＳ Ｐゴシック"/>
        <family val="3"/>
        <charset val="128"/>
      </rPr>
      <t>「</t>
    </r>
    <r>
      <rPr>
        <sz val="11"/>
        <rFont val="ＭＳ Ｐゴシック"/>
        <family val="3"/>
        <charset val="128"/>
      </rPr>
      <t>▼」をクリックして選択します。</t>
    </r>
    <rPh sb="1" eb="3">
      <t>サイショ</t>
    </rPh>
    <rPh sb="4" eb="5">
      <t>ツカ</t>
    </rPh>
    <rPh sb="6" eb="8">
      <t>カンスウ</t>
    </rPh>
    <rPh sb="22" eb="24">
      <t>センタク</t>
    </rPh>
    <phoneticPr fontId="2"/>
  </si>
  <si>
    <r>
      <t>⑤左の</t>
    </r>
    <r>
      <rPr>
        <sz val="11"/>
        <color indexed="10"/>
        <rFont val="ＭＳ Ｐゴシック"/>
        <family val="3"/>
        <charset val="128"/>
      </rPr>
      <t>（２）</t>
    </r>
    <r>
      <rPr>
        <sz val="11"/>
        <rFont val="ＭＳ Ｐゴシック"/>
        <family val="3"/>
        <charset val="128"/>
      </rPr>
      <t>「</t>
    </r>
    <r>
      <rPr>
        <sz val="11"/>
        <color indexed="12"/>
        <rFont val="ＭＳ Ｐゴシック"/>
        <family val="3"/>
        <charset val="128"/>
      </rPr>
      <t>関数名</t>
    </r>
    <r>
      <rPr>
        <sz val="11"/>
        <rFont val="ＭＳ Ｐゴシック"/>
        <family val="3"/>
        <charset val="128"/>
      </rPr>
      <t>」のリストから、使用する関数を選択します。</t>
    </r>
    <rPh sb="1" eb="2">
      <t>ヒダリ</t>
    </rPh>
    <rPh sb="7" eb="10">
      <t>カンスウメイ</t>
    </rPh>
    <rPh sb="18" eb="20">
      <t>シヨウ</t>
    </rPh>
    <rPh sb="22" eb="24">
      <t>カンスウ</t>
    </rPh>
    <rPh sb="25" eb="27">
      <t>センタク</t>
    </rPh>
    <phoneticPr fontId="2"/>
  </si>
  <si>
    <t>①計算結果を表示するセルをクリックで選択</t>
    <rPh sb="1" eb="3">
      <t>ケイサン</t>
    </rPh>
    <rPh sb="3" eb="5">
      <t>ケッカ</t>
    </rPh>
    <rPh sb="6" eb="8">
      <t>ヒョウジ</t>
    </rPh>
    <rPh sb="18" eb="20">
      <t>センタク</t>
    </rPh>
    <phoneticPr fontId="2"/>
  </si>
  <si>
    <t>②「関数の挿入」画面を表示→　　　をクリック。</t>
    <rPh sb="2" eb="4">
      <t>カンスウ</t>
    </rPh>
    <rPh sb="5" eb="7">
      <t>ソウニュウ</t>
    </rPh>
    <rPh sb="8" eb="10">
      <t>ガメン</t>
    </rPh>
    <rPh sb="11" eb="13">
      <t>ヒョウジ</t>
    </rPh>
    <phoneticPr fontId="2"/>
  </si>
  <si>
    <t>⑥「OK」で確定です。</t>
    <rPh sb="6" eb="8">
      <t>カクテイ</t>
    </rPh>
    <phoneticPr fontId="2"/>
  </si>
  <si>
    <t>商品</t>
    <rPh sb="0" eb="2">
      <t>ショウヒン</t>
    </rPh>
    <phoneticPr fontId="2"/>
  </si>
  <si>
    <t>通信販売顧客リスト</t>
    <rPh sb="0" eb="2">
      <t>ツウシン</t>
    </rPh>
    <rPh sb="2" eb="4">
      <t>ハンバイ</t>
    </rPh>
    <rPh sb="4" eb="6">
      <t>コキャク</t>
    </rPh>
    <phoneticPr fontId="2"/>
  </si>
  <si>
    <t>氏名</t>
    <rPh sb="0" eb="2">
      <t>シメイ</t>
    </rPh>
    <phoneticPr fontId="2"/>
  </si>
  <si>
    <t>性別</t>
    <rPh sb="0" eb="2">
      <t>セイベツ</t>
    </rPh>
    <phoneticPr fontId="2"/>
  </si>
  <si>
    <t>住所</t>
    <rPh sb="0" eb="2">
      <t>ジュウショ</t>
    </rPh>
    <phoneticPr fontId="2"/>
  </si>
  <si>
    <t>誕生日</t>
    <rPh sb="0" eb="3">
      <t>タンジョウビ</t>
    </rPh>
    <phoneticPr fontId="2"/>
  </si>
  <si>
    <t>販売額</t>
    <rPh sb="0" eb="2">
      <t>ハンバイ</t>
    </rPh>
    <rPh sb="2" eb="3">
      <t>ガク</t>
    </rPh>
    <phoneticPr fontId="2"/>
  </si>
  <si>
    <t>吉田</t>
    <rPh sb="0" eb="2">
      <t>ヨシダ</t>
    </rPh>
    <phoneticPr fontId="2"/>
  </si>
  <si>
    <t>男</t>
    <rPh sb="0" eb="1">
      <t>オトコ</t>
    </rPh>
    <phoneticPr fontId="2"/>
  </si>
  <si>
    <t>神奈川県</t>
  </si>
  <si>
    <t>原</t>
    <rPh sb="0" eb="1">
      <t>ハラ</t>
    </rPh>
    <phoneticPr fontId="2"/>
  </si>
  <si>
    <t>女</t>
    <rPh sb="0" eb="1">
      <t>オンナ</t>
    </rPh>
    <phoneticPr fontId="2"/>
  </si>
  <si>
    <t>東京都</t>
  </si>
  <si>
    <t>佐藤</t>
    <rPh sb="0" eb="2">
      <t>サトウ</t>
    </rPh>
    <phoneticPr fontId="2"/>
  </si>
  <si>
    <t>千葉県</t>
  </si>
  <si>
    <t>犬養</t>
    <rPh sb="0" eb="1">
      <t>イヌ</t>
    </rPh>
    <rPh sb="1" eb="2">
      <t>ヤシナ</t>
    </rPh>
    <phoneticPr fontId="2"/>
  </si>
  <si>
    <t>岸</t>
    <rPh sb="0" eb="1">
      <t>キシ</t>
    </rPh>
    <phoneticPr fontId="2"/>
  </si>
  <si>
    <t>田中</t>
    <rPh sb="0" eb="2">
      <t>タナカ</t>
    </rPh>
    <phoneticPr fontId="2"/>
  </si>
  <si>
    <t>片山</t>
    <rPh sb="0" eb="2">
      <t>カタヤマ</t>
    </rPh>
    <phoneticPr fontId="2"/>
  </si>
  <si>
    <t>大平</t>
    <rPh sb="0" eb="2">
      <t>オオヒラ</t>
    </rPh>
    <phoneticPr fontId="2"/>
  </si>
  <si>
    <t>福田</t>
    <rPh sb="0" eb="2">
      <t>フクダ</t>
    </rPh>
    <phoneticPr fontId="2"/>
  </si>
  <si>
    <t>三木</t>
    <rPh sb="0" eb="2">
      <t>ミキ</t>
    </rPh>
    <phoneticPr fontId="2"/>
  </si>
  <si>
    <t>園田</t>
    <rPh sb="0" eb="2">
      <t>ソノダ</t>
    </rPh>
    <phoneticPr fontId="2"/>
  </si>
  <si>
    <t>細川</t>
    <rPh sb="0" eb="2">
      <t>ホソカワ</t>
    </rPh>
    <phoneticPr fontId="2"/>
  </si>
  <si>
    <t>岡田</t>
    <rPh sb="0" eb="2">
      <t>オカダ</t>
    </rPh>
    <phoneticPr fontId="2"/>
  </si>
  <si>
    <t>羽田</t>
    <rPh sb="0" eb="2">
      <t>ハダ</t>
    </rPh>
    <phoneticPr fontId="2"/>
  </si>
  <si>
    <t>海部</t>
    <rPh sb="0" eb="1">
      <t>カイ</t>
    </rPh>
    <rPh sb="1" eb="2">
      <t>ブ</t>
    </rPh>
    <phoneticPr fontId="2"/>
  </si>
  <si>
    <t>橋本</t>
    <rPh sb="0" eb="2">
      <t>ハシモト</t>
    </rPh>
    <phoneticPr fontId="2"/>
  </si>
  <si>
    <t>村山</t>
    <rPh sb="0" eb="2">
      <t>ムラヤマ</t>
    </rPh>
    <phoneticPr fontId="2"/>
  </si>
  <si>
    <t>山本</t>
    <rPh sb="0" eb="2">
      <t>ヤマモト</t>
    </rPh>
    <phoneticPr fontId="2"/>
  </si>
  <si>
    <t>池田</t>
    <rPh sb="0" eb="2">
      <t>イケダ</t>
    </rPh>
    <phoneticPr fontId="2"/>
  </si>
  <si>
    <t>宇野</t>
    <rPh sb="0" eb="2">
      <t>ウノ</t>
    </rPh>
    <phoneticPr fontId="2"/>
  </si>
  <si>
    <t>例えば</t>
    <rPh sb="0" eb="1">
      <t>タト</t>
    </rPh>
    <phoneticPr fontId="2"/>
  </si>
  <si>
    <t>右の表で、</t>
    <rPh sb="0" eb="1">
      <t>ミギ</t>
    </rPh>
    <rPh sb="2" eb="3">
      <t>ヒョウ</t>
    </rPh>
    <phoneticPr fontId="2"/>
  </si>
  <si>
    <t>方法</t>
    <rPh sb="0" eb="2">
      <t>ホウホウ</t>
    </rPh>
    <phoneticPr fontId="2"/>
  </si>
  <si>
    <t>答え</t>
    <rPh sb="0" eb="1">
      <t>コタ</t>
    </rPh>
    <phoneticPr fontId="2"/>
  </si>
  <si>
    <t>（答）</t>
    <rPh sb="1" eb="2">
      <t>コタ</t>
    </rPh>
    <phoneticPr fontId="2"/>
  </si>
  <si>
    <t>（注意）</t>
    <rPh sb="1" eb="3">
      <t>チュウイ</t>
    </rPh>
    <phoneticPr fontId="2"/>
  </si>
  <si>
    <t>計算式を一つ作成しコピーで利用</t>
    <rPh sb="0" eb="2">
      <t>ケイサン</t>
    </rPh>
    <rPh sb="2" eb="3">
      <t>シキ</t>
    </rPh>
    <rPh sb="4" eb="5">
      <t>ヒト</t>
    </rPh>
    <rPh sb="6" eb="8">
      <t>サクセイ</t>
    </rPh>
    <rPh sb="13" eb="15">
      <t>リヨウ</t>
    </rPh>
    <phoneticPr fontId="2"/>
  </si>
  <si>
    <r>
      <t>「</t>
    </r>
    <r>
      <rPr>
        <b/>
        <sz val="11"/>
        <color indexed="10"/>
        <rFont val="ＭＳ Ｐゴシック"/>
        <family val="3"/>
        <charset val="128"/>
      </rPr>
      <t>絶対参照</t>
    </r>
    <r>
      <rPr>
        <sz val="11"/>
        <rFont val="ＭＳ Ｐゴシック"/>
        <family val="3"/>
        <charset val="128"/>
      </rPr>
      <t>」を思い出しましょう。</t>
    </r>
    <rPh sb="1" eb="3">
      <t>ゼッタイ</t>
    </rPh>
    <rPh sb="3" eb="5">
      <t>サンショウ</t>
    </rPh>
    <rPh sb="7" eb="8">
      <t>オモ</t>
    </rPh>
    <rPh sb="9" eb="10">
      <t>ダ</t>
    </rPh>
    <phoneticPr fontId="2"/>
  </si>
  <si>
    <r>
      <t>「</t>
    </r>
    <r>
      <rPr>
        <sz val="11"/>
        <color indexed="12"/>
        <rFont val="ＭＳ Ｐゴシック"/>
        <family val="3"/>
        <charset val="128"/>
      </rPr>
      <t>如何に正確に、早く、効率的に計算するか</t>
    </r>
    <r>
      <rPr>
        <sz val="11"/>
        <rFont val="ＭＳ Ｐゴシック"/>
        <family val="3"/>
        <charset val="128"/>
      </rPr>
      <t>」に大切な操作です。</t>
    </r>
    <rPh sb="1" eb="3">
      <t>イカ</t>
    </rPh>
    <rPh sb="4" eb="6">
      <t>セイカク</t>
    </rPh>
    <rPh sb="8" eb="9">
      <t>ハヤ</t>
    </rPh>
    <rPh sb="11" eb="14">
      <t>コウリツテキ</t>
    </rPh>
    <rPh sb="15" eb="17">
      <t>ケイサン</t>
    </rPh>
    <rPh sb="22" eb="24">
      <t>タイセツ</t>
    </rPh>
    <rPh sb="25" eb="27">
      <t>ソウサ</t>
    </rPh>
    <phoneticPr fontId="2"/>
  </si>
  <si>
    <t>神奈川県</t>
    <rPh sb="0" eb="3">
      <t>カナガワ</t>
    </rPh>
    <rPh sb="3" eb="4">
      <t>ケン</t>
    </rPh>
    <phoneticPr fontId="2"/>
  </si>
  <si>
    <t>東京都</t>
    <rPh sb="0" eb="3">
      <t>トウキョウト</t>
    </rPh>
    <phoneticPr fontId="2"/>
  </si>
  <si>
    <t>千葉県</t>
    <rPh sb="0" eb="3">
      <t>チバケン</t>
    </rPh>
    <phoneticPr fontId="2"/>
  </si>
  <si>
    <t>埼玉県</t>
    <rPh sb="0" eb="3">
      <t>サイタマケン</t>
    </rPh>
    <phoneticPr fontId="2"/>
  </si>
  <si>
    <t>地区</t>
    <rPh sb="0" eb="2">
      <t>チク</t>
    </rPh>
    <phoneticPr fontId="2"/>
  </si>
  <si>
    <t>平均</t>
    <rPh sb="0" eb="2">
      <t>ヘイキン</t>
    </rPh>
    <phoneticPr fontId="2"/>
  </si>
  <si>
    <t>最大額</t>
    <rPh sb="0" eb="2">
      <t>サイダイ</t>
    </rPh>
    <rPh sb="2" eb="3">
      <t>ガク</t>
    </rPh>
    <phoneticPr fontId="2"/>
  </si>
  <si>
    <t>①コピーの際、「罫線」に注意</t>
    <rPh sb="5" eb="6">
      <t>サイ</t>
    </rPh>
    <rPh sb="8" eb="10">
      <t>ケイセン</t>
    </rPh>
    <rPh sb="12" eb="14">
      <t>チュウイ</t>
    </rPh>
    <phoneticPr fontId="2"/>
  </si>
  <si>
    <t>②「絶対参照」の設定を忘れなく</t>
    <rPh sb="2" eb="4">
      <t>ゼッタイ</t>
    </rPh>
    <rPh sb="4" eb="6">
      <t>サンショウ</t>
    </rPh>
    <rPh sb="8" eb="10">
      <t>セッテイ</t>
    </rPh>
    <rPh sb="11" eb="12">
      <t>ワス</t>
    </rPh>
    <phoneticPr fontId="2"/>
  </si>
  <si>
    <t>売上額</t>
    <rPh sb="0" eb="2">
      <t>ウリアゲ</t>
    </rPh>
    <rPh sb="2" eb="3">
      <t>ガク</t>
    </rPh>
    <phoneticPr fontId="2"/>
  </si>
  <si>
    <t>構成比</t>
    <rPh sb="0" eb="3">
      <t>コウセイヒ</t>
    </rPh>
    <phoneticPr fontId="2"/>
  </si>
  <si>
    <t>弁当</t>
    <rPh sb="0" eb="2">
      <t>ベントウ</t>
    </rPh>
    <phoneticPr fontId="2"/>
  </si>
  <si>
    <t>缶コーヒー</t>
    <rPh sb="0" eb="1">
      <t>カン</t>
    </rPh>
    <phoneticPr fontId="2"/>
  </si>
  <si>
    <t>清涼飲料</t>
    <rPh sb="0" eb="2">
      <t>セイリョウ</t>
    </rPh>
    <rPh sb="2" eb="4">
      <t>インリョウ</t>
    </rPh>
    <phoneticPr fontId="2"/>
  </si>
  <si>
    <t>お茶</t>
    <rPh sb="1" eb="2">
      <t>チャ</t>
    </rPh>
    <phoneticPr fontId="2"/>
  </si>
  <si>
    <t>マンガ雑誌</t>
    <rPh sb="3" eb="5">
      <t>ザッシ</t>
    </rPh>
    <phoneticPr fontId="2"/>
  </si>
  <si>
    <t>趣味雑誌</t>
    <rPh sb="0" eb="2">
      <t>シュミ</t>
    </rPh>
    <rPh sb="2" eb="4">
      <t>ザッシ</t>
    </rPh>
    <phoneticPr fontId="2"/>
  </si>
  <si>
    <t>化粧品類</t>
    <rPh sb="0" eb="3">
      <t>ケショウヒン</t>
    </rPh>
    <rPh sb="3" eb="4">
      <t>ルイ</t>
    </rPh>
    <phoneticPr fontId="2"/>
  </si>
  <si>
    <t>菓子</t>
    <rPh sb="0" eb="2">
      <t>カシ</t>
    </rPh>
    <phoneticPr fontId="2"/>
  </si>
  <si>
    <t>新聞</t>
    <rPh sb="0" eb="2">
      <t>シンブン</t>
    </rPh>
    <phoneticPr fontId="2"/>
  </si>
  <si>
    <t>小物</t>
    <rPh sb="0" eb="2">
      <t>コモノ</t>
    </rPh>
    <phoneticPr fontId="2"/>
  </si>
  <si>
    <t>-</t>
    <phoneticPr fontId="2"/>
  </si>
  <si>
    <t>売上平均</t>
    <rPh sb="0" eb="2">
      <t>ウリアゲ</t>
    </rPh>
    <rPh sb="2" eb="4">
      <t>ヘイキン</t>
    </rPh>
    <phoneticPr fontId="2"/>
  </si>
  <si>
    <t>おにぎり</t>
    <phoneticPr fontId="2"/>
  </si>
  <si>
    <t>タバコ</t>
    <phoneticPr fontId="2"/>
  </si>
  <si>
    <t>絶対参照</t>
    <rPh sb="0" eb="2">
      <t>ゼッタイ</t>
    </rPh>
    <rPh sb="2" eb="4">
      <t>サンショウ</t>
    </rPh>
    <phoneticPr fontId="2"/>
  </si>
  <si>
    <r>
      <t>計算式を設定する際
　　　　　→</t>
    </r>
    <r>
      <rPr>
        <b/>
        <sz val="12"/>
        <rFont val="ＭＳ Ｐゴシック"/>
        <family val="3"/>
        <charset val="128"/>
      </rPr>
      <t>セルを選択後に</t>
    </r>
    <r>
      <rPr>
        <b/>
        <sz val="12"/>
        <color indexed="10"/>
        <rFont val="ＭＳ Ｐゴシック"/>
        <family val="3"/>
        <charset val="128"/>
      </rPr>
      <t>F4キーを押す</t>
    </r>
    <r>
      <rPr>
        <sz val="11"/>
        <rFont val="ＭＳ Ｐゴシック"/>
        <family val="3"/>
        <charset val="128"/>
      </rPr>
      <t xml:space="preserve">
そのセルの位置、セルの範囲を固定する事で
計算式を効率良く、コピーできます。</t>
    </r>
    <rPh sb="0" eb="2">
      <t>ケイサン</t>
    </rPh>
    <rPh sb="2" eb="3">
      <t>シキ</t>
    </rPh>
    <rPh sb="4" eb="6">
      <t>セッテイ</t>
    </rPh>
    <rPh sb="8" eb="9">
      <t>サイ</t>
    </rPh>
    <rPh sb="19" eb="21">
      <t>センタク</t>
    </rPh>
    <rPh sb="21" eb="22">
      <t>ゴ</t>
    </rPh>
    <rPh sb="28" eb="29">
      <t>オ</t>
    </rPh>
    <rPh sb="36" eb="38">
      <t>イチ</t>
    </rPh>
    <rPh sb="42" eb="44">
      <t>ハンイ</t>
    </rPh>
    <rPh sb="45" eb="47">
      <t>コテイ</t>
    </rPh>
    <rPh sb="49" eb="50">
      <t>コト</t>
    </rPh>
    <rPh sb="52" eb="54">
      <t>ケイサン</t>
    </rPh>
    <rPh sb="54" eb="55">
      <t>シキ</t>
    </rPh>
    <rPh sb="56" eb="58">
      <t>コウリツ</t>
    </rPh>
    <rPh sb="58" eb="59">
      <t>ヨ</t>
    </rPh>
    <phoneticPr fontId="2"/>
  </si>
  <si>
    <t>（問題１）下の表で構成比を設定しましょう</t>
    <rPh sb="1" eb="3">
      <t>モンダイ</t>
    </rPh>
    <rPh sb="5" eb="6">
      <t>シタ</t>
    </rPh>
    <rPh sb="7" eb="8">
      <t>ヒョウ</t>
    </rPh>
    <rPh sb="9" eb="12">
      <t>コウセイヒ</t>
    </rPh>
    <rPh sb="13" eb="15">
      <t>セッテイ</t>
    </rPh>
    <phoneticPr fontId="2"/>
  </si>
  <si>
    <t>答</t>
    <rPh sb="0" eb="1">
      <t>コタ</t>
    </rPh>
    <phoneticPr fontId="2"/>
  </si>
  <si>
    <t>雑誌</t>
    <rPh sb="0" eb="2">
      <t>ザッシ</t>
    </rPh>
    <phoneticPr fontId="2"/>
  </si>
  <si>
    <t>分類</t>
    <rPh sb="0" eb="2">
      <t>ブンルイ</t>
    </rPh>
    <phoneticPr fontId="2"/>
  </si>
  <si>
    <t>A</t>
    <phoneticPr fontId="2"/>
  </si>
  <si>
    <t>B</t>
    <phoneticPr fontId="2"/>
  </si>
  <si>
    <t>C</t>
    <phoneticPr fontId="2"/>
  </si>
  <si>
    <t>D</t>
    <phoneticPr fontId="2"/>
  </si>
  <si>
    <t>右にある表について、以下の値を求めましょう。</t>
    <rPh sb="0" eb="1">
      <t>ミギ</t>
    </rPh>
    <rPh sb="4" eb="5">
      <t>ヒョウ</t>
    </rPh>
    <rPh sb="10" eb="12">
      <t>イカ</t>
    </rPh>
    <rPh sb="13" eb="14">
      <t>アタイ</t>
    </rPh>
    <rPh sb="15" eb="16">
      <t>モト</t>
    </rPh>
    <phoneticPr fontId="2"/>
  </si>
  <si>
    <t>A</t>
    <phoneticPr fontId="2"/>
  </si>
  <si>
    <t>C</t>
    <phoneticPr fontId="2"/>
  </si>
  <si>
    <t>D</t>
    <phoneticPr fontId="2"/>
  </si>
  <si>
    <t>※記号、数値は「半角英数」で入力。</t>
    <rPh sb="1" eb="3">
      <t>キゴウ</t>
    </rPh>
    <rPh sb="4" eb="6">
      <t>スウチ</t>
    </rPh>
    <rPh sb="8" eb="10">
      <t>ハンカク</t>
    </rPh>
    <rPh sb="10" eb="12">
      <t>エイスウ</t>
    </rPh>
    <rPh sb="14" eb="16">
      <t>ニュウリョク</t>
    </rPh>
    <phoneticPr fontId="2"/>
  </si>
  <si>
    <r>
      <t>関数の分類</t>
    </r>
    <r>
      <rPr>
        <b/>
        <sz val="14"/>
        <rFont val="ＭＳ Ｐゴシック"/>
        <family val="3"/>
        <charset val="128"/>
      </rPr>
      <t>＝</t>
    </r>
    <r>
      <rPr>
        <b/>
        <sz val="14"/>
        <color indexed="12"/>
        <rFont val="ＭＳ Ｐゴシック"/>
        <family val="3"/>
        <charset val="128"/>
      </rPr>
      <t>統計</t>
    </r>
    <rPh sb="6" eb="8">
      <t>トウケイ</t>
    </rPh>
    <phoneticPr fontId="2"/>
  </si>
  <si>
    <t>「男」の人数は何人でしょう？</t>
    <rPh sb="1" eb="2">
      <t>オトコ</t>
    </rPh>
    <rPh sb="4" eb="6">
      <t>ニンズウ</t>
    </rPh>
    <rPh sb="7" eb="9">
      <t>ナンニン</t>
    </rPh>
    <phoneticPr fontId="2"/>
  </si>
  <si>
    <t>※「男」の人数を一つづつ足して行くのではエクセルらしくありませんね。</t>
    <rPh sb="2" eb="3">
      <t>オトコ</t>
    </rPh>
    <rPh sb="5" eb="7">
      <t>ニンズウ</t>
    </rPh>
    <rPh sb="8" eb="9">
      <t>ヒト</t>
    </rPh>
    <rPh sb="12" eb="13">
      <t>タ</t>
    </rPh>
    <rPh sb="15" eb="16">
      <t>イ</t>
    </rPh>
    <phoneticPr fontId="2"/>
  </si>
  <si>
    <t>こんな時「COUNTIF」の出番です。</t>
    <rPh sb="3" eb="4">
      <t>トキ</t>
    </rPh>
    <rPh sb="14" eb="16">
      <t>デバン</t>
    </rPh>
    <phoneticPr fontId="2"/>
  </si>
  <si>
    <r>
      <t>③「</t>
    </r>
    <r>
      <rPr>
        <sz val="11"/>
        <color indexed="12"/>
        <rFont val="ＭＳ Ｐゴシック"/>
        <family val="3"/>
        <charset val="128"/>
      </rPr>
      <t>関数の分類</t>
    </r>
    <r>
      <rPr>
        <sz val="11"/>
        <rFont val="ＭＳ Ｐゴシック"/>
        <family val="3"/>
        <charset val="128"/>
      </rPr>
      <t>」で「</t>
    </r>
    <r>
      <rPr>
        <b/>
        <sz val="11"/>
        <color indexed="10"/>
        <rFont val="ＭＳ Ｐゴシック"/>
        <family val="3"/>
        <charset val="128"/>
      </rPr>
      <t>統計</t>
    </r>
    <r>
      <rPr>
        <sz val="11"/>
        <rFont val="ＭＳ Ｐゴシック"/>
        <family val="3"/>
        <charset val="128"/>
      </rPr>
      <t>」を選択。</t>
    </r>
    <rPh sb="2" eb="4">
      <t>カンスウ</t>
    </rPh>
    <rPh sb="5" eb="7">
      <t>ブンルイ</t>
    </rPh>
    <rPh sb="10" eb="12">
      <t>トウケイ</t>
    </rPh>
    <rPh sb="14" eb="16">
      <t>センタク</t>
    </rPh>
    <phoneticPr fontId="2"/>
  </si>
  <si>
    <t>COUNTIF関数ー（統計）</t>
    <rPh sb="7" eb="9">
      <t>カンスウ</t>
    </rPh>
    <rPh sb="11" eb="13">
      <t>トウケイ</t>
    </rPh>
    <phoneticPr fontId="2"/>
  </si>
  <si>
    <r>
      <t>④「</t>
    </r>
    <r>
      <rPr>
        <sz val="11"/>
        <color indexed="12"/>
        <rFont val="ＭＳ Ｐゴシック"/>
        <family val="3"/>
        <charset val="128"/>
      </rPr>
      <t>関数名</t>
    </r>
    <r>
      <rPr>
        <sz val="11"/>
        <rFont val="ＭＳ Ｐゴシック"/>
        <family val="3"/>
        <charset val="128"/>
      </rPr>
      <t>」で「</t>
    </r>
    <r>
      <rPr>
        <b/>
        <sz val="11"/>
        <color indexed="10"/>
        <rFont val="ＭＳ Ｐゴシック"/>
        <family val="3"/>
        <charset val="128"/>
      </rPr>
      <t>COUNTIF</t>
    </r>
    <r>
      <rPr>
        <sz val="11"/>
        <rFont val="ＭＳ Ｐゴシック"/>
        <family val="3"/>
        <charset val="128"/>
      </rPr>
      <t>」を選択します。</t>
    </r>
    <rPh sb="2" eb="4">
      <t>カンスウ</t>
    </rPh>
    <rPh sb="4" eb="5">
      <t>メイ</t>
    </rPh>
    <rPh sb="17" eb="19">
      <t>センタク</t>
    </rPh>
    <phoneticPr fontId="2"/>
  </si>
  <si>
    <t>「女」の人数は何人でしょう？</t>
    <rPh sb="1" eb="2">
      <t>オンナ</t>
    </rPh>
    <rPh sb="4" eb="6">
      <t>ニンズウ</t>
    </rPh>
    <rPh sb="7" eb="9">
      <t>ナンニン</t>
    </rPh>
    <phoneticPr fontId="2"/>
  </si>
  <si>
    <t>COUNTIF関数の練習</t>
    <rPh sb="7" eb="9">
      <t>カンスウ</t>
    </rPh>
    <rPh sb="10" eb="12">
      <t>レンシュウ</t>
    </rPh>
    <phoneticPr fontId="2"/>
  </si>
  <si>
    <t>以下の表に「COUNTIF」で計算式を設定しなさい。</t>
    <rPh sb="0" eb="2">
      <t>イカ</t>
    </rPh>
    <rPh sb="3" eb="4">
      <t>ヒョウ</t>
    </rPh>
    <rPh sb="15" eb="17">
      <t>ケイサン</t>
    </rPh>
    <rPh sb="17" eb="18">
      <t>シキ</t>
    </rPh>
    <rPh sb="19" eb="21">
      <t>セッテイ</t>
    </rPh>
    <phoneticPr fontId="2"/>
  </si>
  <si>
    <t>地区別の会員数数を求めなさい。</t>
    <rPh sb="0" eb="2">
      <t>チク</t>
    </rPh>
    <rPh sb="2" eb="3">
      <t>ベツ</t>
    </rPh>
    <rPh sb="4" eb="7">
      <t>カイインスウ</t>
    </rPh>
    <rPh sb="7" eb="8">
      <t>カズ</t>
    </rPh>
    <rPh sb="9" eb="10">
      <t>モト</t>
    </rPh>
    <phoneticPr fontId="2"/>
  </si>
  <si>
    <t>会員数</t>
    <rPh sb="0" eb="2">
      <t>カイイン</t>
    </rPh>
    <rPh sb="2" eb="3">
      <t>スウ</t>
    </rPh>
    <phoneticPr fontId="2"/>
  </si>
  <si>
    <t>（問２）平均以上の商品数</t>
    <rPh sb="1" eb="2">
      <t>ト</t>
    </rPh>
    <rPh sb="4" eb="6">
      <t>ヘイキン</t>
    </rPh>
    <rPh sb="6" eb="8">
      <t>イジョウ</t>
    </rPh>
    <rPh sb="9" eb="11">
      <t>ショウヒン</t>
    </rPh>
    <rPh sb="11" eb="12">
      <t>スウ</t>
    </rPh>
    <phoneticPr fontId="2"/>
  </si>
  <si>
    <t>（問３）分類単位の商品数</t>
    <rPh sb="1" eb="2">
      <t>ト</t>
    </rPh>
    <rPh sb="4" eb="6">
      <t>ブンルイ</t>
    </rPh>
    <rPh sb="6" eb="8">
      <t>タンイ</t>
    </rPh>
    <rPh sb="9" eb="11">
      <t>ショウヒン</t>
    </rPh>
    <rPh sb="11" eb="12">
      <t>スウ</t>
    </rPh>
    <phoneticPr fontId="2"/>
  </si>
  <si>
    <r>
      <t>⑤「</t>
    </r>
    <r>
      <rPr>
        <sz val="11"/>
        <color indexed="12"/>
        <rFont val="ＭＳ Ｐゴシック"/>
        <family val="3"/>
        <charset val="128"/>
      </rPr>
      <t>関数の引数</t>
    </r>
    <r>
      <rPr>
        <sz val="11"/>
        <rFont val="ＭＳ Ｐゴシック"/>
        <family val="3"/>
        <charset val="128"/>
      </rPr>
      <t>」画面が表示され｛範囲｝｛検索条件｝を指定します。</t>
    </r>
    <rPh sb="2" eb="4">
      <t>カンスウ</t>
    </rPh>
    <rPh sb="5" eb="7">
      <t>ヒキスウ</t>
    </rPh>
    <rPh sb="8" eb="10">
      <t>ガメン</t>
    </rPh>
    <rPh sb="11" eb="13">
      <t>ヒョウジ</t>
    </rPh>
    <rPh sb="16" eb="18">
      <t>ハンイ</t>
    </rPh>
    <rPh sb="20" eb="22">
      <t>ケンサク</t>
    </rPh>
    <rPh sb="22" eb="24">
      <t>ジョウケン</t>
    </rPh>
    <rPh sb="26" eb="28">
      <t>シテイ</t>
    </rPh>
    <phoneticPr fontId="2"/>
  </si>
  <si>
    <t>以下の表で「COUNTIF」で計算式を設定しなさい。</t>
    <rPh sb="0" eb="2">
      <t>イカ</t>
    </rPh>
    <rPh sb="3" eb="4">
      <t>ヒョウ</t>
    </rPh>
    <rPh sb="15" eb="17">
      <t>ケイサン</t>
    </rPh>
    <rPh sb="17" eb="18">
      <t>シキ</t>
    </rPh>
    <rPh sb="19" eb="21">
      <t>セッテイ</t>
    </rPh>
    <phoneticPr fontId="2"/>
  </si>
  <si>
    <t>人数</t>
    <rPh sb="0" eb="2">
      <t>ニンズウ</t>
    </rPh>
    <phoneticPr fontId="2"/>
  </si>
  <si>
    <t>商品数</t>
    <rPh sb="0" eb="2">
      <t>ショウヒン</t>
    </rPh>
    <rPh sb="2" eb="3">
      <t>スウ</t>
    </rPh>
    <phoneticPr fontId="2"/>
  </si>
  <si>
    <r>
      <t>｛</t>
    </r>
    <r>
      <rPr>
        <sz val="11"/>
        <color indexed="12"/>
        <rFont val="ＭＳ Ｐゴシック"/>
        <family val="3"/>
        <charset val="128"/>
      </rPr>
      <t>範囲</t>
    </r>
    <r>
      <rPr>
        <sz val="11"/>
        <rFont val="ＭＳ Ｐゴシック"/>
        <family val="3"/>
        <charset val="128"/>
      </rPr>
      <t>｝を絶対参照にします。</t>
    </r>
    <rPh sb="1" eb="3">
      <t>ハンイ</t>
    </rPh>
    <rPh sb="5" eb="7">
      <t>ゼッタイ</t>
    </rPh>
    <rPh sb="7" eb="9">
      <t>サンショウ</t>
    </rPh>
    <phoneticPr fontId="2"/>
  </si>
  <si>
    <r>
      <t>{</t>
    </r>
    <r>
      <rPr>
        <sz val="11"/>
        <color indexed="12"/>
        <rFont val="ＭＳ Ｐゴシック"/>
        <family val="3"/>
        <charset val="128"/>
      </rPr>
      <t>検索条件</t>
    </r>
    <r>
      <rPr>
        <sz val="11"/>
        <rFont val="ＭＳ Ｐゴシック"/>
        <family val="3"/>
        <charset val="128"/>
      </rPr>
      <t>｝は左のセルを指定</t>
    </r>
    <rPh sb="1" eb="3">
      <t>ケンサク</t>
    </rPh>
    <rPh sb="3" eb="5">
      <t>ジョウケン</t>
    </rPh>
    <rPh sb="7" eb="8">
      <t>ヒダリ</t>
    </rPh>
    <rPh sb="12" eb="14">
      <t>シテイ</t>
    </rPh>
    <phoneticPr fontId="2"/>
  </si>
  <si>
    <r>
      <t>入力モードを「</t>
    </r>
    <r>
      <rPr>
        <b/>
        <sz val="12"/>
        <color theme="4" tint="-0.249977111117893"/>
        <rFont val="ＭＳ Ｐゴシック"/>
        <family val="3"/>
        <charset val="128"/>
      </rPr>
      <t>半角/全角</t>
    </r>
    <r>
      <rPr>
        <b/>
        <sz val="12"/>
        <rFont val="ＭＳ Ｐゴシック"/>
        <family val="3"/>
        <charset val="128"/>
      </rPr>
      <t>」キーを押し「</t>
    </r>
    <r>
      <rPr>
        <b/>
        <sz val="12"/>
        <color rgb="FFFF0000"/>
        <rFont val="ＭＳ Ｐゴシック"/>
        <family val="3"/>
        <charset val="128"/>
      </rPr>
      <t>半角英数</t>
    </r>
    <r>
      <rPr>
        <b/>
        <sz val="12"/>
        <rFont val="ＭＳ Ｐゴシック"/>
        <family val="3"/>
        <charset val="128"/>
      </rPr>
      <t>」にしましょう。</t>
    </r>
    <phoneticPr fontId="2"/>
  </si>
  <si>
    <t>②関数を命令す方法（「ホーム」タブのリボンの「数値」から選択でも可）</t>
    <rPh sb="1" eb="3">
      <t>カンスウ</t>
    </rPh>
    <rPh sb="4" eb="6">
      <t>メイレイ</t>
    </rPh>
    <rPh sb="7" eb="9">
      <t>ホウホウ</t>
    </rPh>
    <rPh sb="23" eb="25">
      <t>スウチ</t>
    </rPh>
    <rPh sb="28" eb="30">
      <t>センタク</t>
    </rPh>
    <rPh sb="32" eb="33">
      <t>カ</t>
    </rPh>
    <phoneticPr fontId="2"/>
  </si>
  <si>
    <r>
      <t>Copyright(c) Beginners Site All right reserved</t>
    </r>
    <r>
      <rPr>
        <sz val="11"/>
        <color indexed="43"/>
        <rFont val="ＭＳ Ｐ明朝"/>
        <family val="1"/>
        <charset val="128"/>
      </rPr>
      <t>　</t>
    </r>
    <r>
      <rPr>
        <sz val="11"/>
        <color indexed="43"/>
        <rFont val="Century"/>
        <family val="1"/>
      </rPr>
      <t>2007/07/01</t>
    </r>
    <phoneticPr fontId="2"/>
  </si>
  <si>
    <t>　※右ドラッグで「書式なしコピー」です。</t>
    <rPh sb="2" eb="3">
      <t>ミギ</t>
    </rPh>
    <rPh sb="9" eb="11">
      <t>ショシキ</t>
    </rPh>
    <phoneticPr fontId="2"/>
  </si>
  <si>
    <t>（問１）「構成比」が５％未満の商品数</t>
    <rPh sb="1" eb="2">
      <t>ト</t>
    </rPh>
    <rPh sb="5" eb="8">
      <t>コウセイヒ</t>
    </rPh>
    <rPh sb="12" eb="14">
      <t>ミマン</t>
    </rPh>
    <rPh sb="15" eb="17">
      <t>ショウヒン</t>
    </rPh>
    <rPh sb="17" eb="18">
      <t>スウ</t>
    </rPh>
    <phoneticPr fontId="2"/>
  </si>
  <si>
    <r>
      <t>２、「数式バー」の左横にある、　　「</t>
    </r>
    <r>
      <rPr>
        <sz val="11"/>
        <color indexed="12"/>
        <rFont val="ＭＳ Ｐゴシック"/>
        <family val="3"/>
        <charset val="128"/>
      </rPr>
      <t>関数の挿入</t>
    </r>
    <r>
      <rPr>
        <sz val="11"/>
        <rFont val="ＭＳ Ｐゴシック"/>
        <family val="3"/>
        <charset val="128"/>
      </rPr>
      <t>」ボタンをクリック</t>
    </r>
    <rPh sb="3" eb="5">
      <t>スウシキ</t>
    </rPh>
    <rPh sb="9" eb="10">
      <t>ヒダリ</t>
    </rPh>
    <rPh sb="10" eb="11">
      <t>ヨコ</t>
    </rPh>
    <rPh sb="18" eb="20">
      <t>カンスウ</t>
    </rPh>
    <rPh sb="21" eb="23">
      <t>ソウニュウ</t>
    </rPh>
    <phoneticPr fontId="2"/>
  </si>
  <si>
    <r>
      <t>（問題２）売上額が</t>
    </r>
    <r>
      <rPr>
        <b/>
        <sz val="11"/>
        <rFont val="ＭＳ Ｐゴシック"/>
        <family val="3"/>
        <charset val="128"/>
      </rPr>
      <t>５万円以上</t>
    </r>
    <r>
      <rPr>
        <sz val="11"/>
        <rFont val="ＭＳ Ｐゴシック"/>
        <family val="3"/>
        <charset val="128"/>
      </rPr>
      <t>の商品数を求めよ。</t>
    </r>
    <rPh sb="5" eb="7">
      <t>ウリアゲ</t>
    </rPh>
    <rPh sb="7" eb="8">
      <t>ガク</t>
    </rPh>
    <rPh sb="10" eb="12">
      <t>マンエン</t>
    </rPh>
    <rPh sb="12" eb="14">
      <t>イジョウ</t>
    </rPh>
    <rPh sb="15" eb="17">
      <t>ショウヒン</t>
    </rPh>
    <rPh sb="17" eb="18">
      <t>カズ</t>
    </rPh>
    <rPh sb="19" eb="20">
      <t>モト</t>
    </rPh>
    <phoneticPr fontId="2"/>
  </si>
  <si>
    <r>
      <t>（問題３）売上額が</t>
    </r>
    <r>
      <rPr>
        <b/>
        <sz val="11"/>
        <rFont val="ＭＳ Ｐゴシック"/>
        <family val="3"/>
        <charset val="128"/>
      </rPr>
      <t>５万円未満</t>
    </r>
    <r>
      <rPr>
        <sz val="11"/>
        <rFont val="ＭＳ Ｐゴシック"/>
        <family val="3"/>
        <charset val="128"/>
      </rPr>
      <t>の商品数を求めよ。</t>
    </r>
    <rPh sb="5" eb="7">
      <t>ウリアゲ</t>
    </rPh>
    <rPh sb="7" eb="8">
      <t>ガク</t>
    </rPh>
    <rPh sb="10" eb="12">
      <t>マンエン</t>
    </rPh>
    <rPh sb="12" eb="14">
      <t>ミマン</t>
    </rPh>
    <rPh sb="15" eb="17">
      <t>ショウヒン</t>
    </rPh>
    <rPh sb="17" eb="18">
      <t>カズ</t>
    </rPh>
    <rPh sb="19" eb="20">
      <t>モト</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</si>
</sst>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quot;円&quot;"/>
    <numFmt numFmtId="178" formatCode="#,###&quot;個&quot;"/>
    <numFmt numFmtId="179" formatCode="m&quot;月&quot;d&quot;日&quot;;@"/>
    <numFmt numFmtId="180" formatCode="0_);[Red]\(0\)"/>
    <numFmt numFmtId="181" formatCode="#,##0_ ;[Red]\-#,##0\ "/>
  </numFmts>
  <fonts count="47">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b/>
      <sz val="14"/>
      <name val="ＭＳ Ｐゴシック"/>
      <family val="3"/>
      <charset val="128"/>
    </font>
    <font>
      <b/>
      <sz val="12"/>
      <color indexed="10"/>
      <name val="ＭＳ Ｐゴシック"/>
      <family val="3"/>
      <charset val="128"/>
    </font>
    <font>
      <sz val="12"/>
      <name val="ＭＳ Ｐゴシック"/>
      <family val="3"/>
      <charset val="128"/>
    </font>
    <font>
      <sz val="11"/>
      <name val="ＭＳ Ｐゴシック"/>
      <family val="3"/>
      <charset val="128"/>
    </font>
    <font>
      <b/>
      <sz val="11"/>
      <color indexed="13"/>
      <name val="ＭＳ Ｐゴシック"/>
      <family val="3"/>
      <charset val="128"/>
    </font>
    <font>
      <sz val="10"/>
      <name val="ＭＳ Ｐゴシック"/>
      <family val="3"/>
      <charset val="128"/>
    </font>
    <font>
      <sz val="11"/>
      <color indexed="10"/>
      <name val="ＭＳ Ｐゴシック"/>
      <family val="3"/>
      <charset val="128"/>
    </font>
    <font>
      <sz val="11"/>
      <color indexed="12"/>
      <name val="ＭＳ Ｐゴシック"/>
      <family val="3"/>
      <charset val="128"/>
    </font>
    <font>
      <sz val="11"/>
      <color indexed="43"/>
      <name val="ＭＳ Ｐゴシック"/>
      <family val="3"/>
      <charset val="128"/>
    </font>
    <font>
      <sz val="11"/>
      <color indexed="14"/>
      <name val="ＭＳ Ｐゴシック"/>
      <family val="3"/>
      <charset val="128"/>
    </font>
    <font>
      <b/>
      <sz val="11"/>
      <color indexed="10"/>
      <name val="ＭＳ Ｐゴシック"/>
      <family val="3"/>
      <charset val="128"/>
    </font>
    <font>
      <b/>
      <sz val="9"/>
      <color indexed="81"/>
      <name val="ＭＳ Ｐゴシック"/>
      <family val="3"/>
      <charset val="128"/>
    </font>
    <font>
      <sz val="11"/>
      <color indexed="8"/>
      <name val="ＭＳ Ｐゴシック"/>
      <family val="3"/>
      <charset val="128"/>
    </font>
    <font>
      <b/>
      <sz val="12"/>
      <color indexed="14"/>
      <name val="ＭＳ Ｐゴシック"/>
      <family val="3"/>
      <charset val="128"/>
    </font>
    <font>
      <sz val="10"/>
      <color indexed="81"/>
      <name val="ＭＳ Ｐゴシック"/>
      <family val="3"/>
      <charset val="128"/>
    </font>
    <font>
      <sz val="10"/>
      <color indexed="10"/>
      <name val="ＭＳ Ｐゴシック"/>
      <family val="3"/>
      <charset val="128"/>
    </font>
    <font>
      <b/>
      <sz val="12"/>
      <color indexed="81"/>
      <name val="ＭＳ Ｐゴシック"/>
      <family val="3"/>
      <charset val="128"/>
    </font>
    <font>
      <b/>
      <sz val="14"/>
      <color indexed="12"/>
      <name val="ＭＳ Ｐゴシック"/>
      <family val="3"/>
      <charset val="128"/>
    </font>
    <font>
      <b/>
      <sz val="11"/>
      <color indexed="14"/>
      <name val="ＭＳ Ｐゴシック"/>
      <family val="3"/>
      <charset val="128"/>
    </font>
    <font>
      <sz val="9"/>
      <color indexed="81"/>
      <name val="ＭＳ Ｐゴシック"/>
      <family val="3"/>
      <charset val="128"/>
    </font>
    <font>
      <sz val="11"/>
      <color indexed="81"/>
      <name val="ＭＳ Ｐゴシック"/>
      <family val="3"/>
      <charset val="128"/>
    </font>
    <font>
      <sz val="12"/>
      <color indexed="81"/>
      <name val="ＭＳ Ｐゴシック"/>
      <family val="3"/>
      <charset val="128"/>
    </font>
    <font>
      <b/>
      <sz val="11"/>
      <color indexed="8"/>
      <name val="ＭＳ Ｐゴシック"/>
      <family val="3"/>
      <charset val="128"/>
    </font>
    <font>
      <sz val="10"/>
      <color indexed="8"/>
      <name val="ＭＳ Ｐゴシック"/>
      <family val="3"/>
      <charset val="128"/>
    </font>
    <font>
      <b/>
      <sz val="9"/>
      <color indexed="10"/>
      <name val="ＭＳ Ｐゴシック"/>
      <family val="3"/>
      <charset val="128"/>
    </font>
    <font>
      <b/>
      <sz val="10"/>
      <color indexed="10"/>
      <name val="ＭＳ Ｐゴシック"/>
      <family val="3"/>
      <charset val="128"/>
    </font>
    <font>
      <sz val="9"/>
      <name val="ＭＳ Ｐゴシック"/>
      <family val="3"/>
      <charset val="128"/>
    </font>
    <font>
      <b/>
      <sz val="9"/>
      <name val="ＭＳ Ｐゴシック"/>
      <family val="3"/>
      <charset val="128"/>
    </font>
    <font>
      <b/>
      <sz val="14"/>
      <color indexed="9"/>
      <name val="ＭＳ Ｐゴシック"/>
      <family val="3"/>
      <charset val="128"/>
    </font>
    <font>
      <sz val="12"/>
      <color indexed="10"/>
      <name val="ＭＳ Ｐゴシック"/>
      <family val="3"/>
      <charset val="128"/>
    </font>
    <font>
      <sz val="10"/>
      <color indexed="12"/>
      <name val="ＭＳ Ｐゴシック"/>
      <family val="3"/>
      <charset val="128"/>
    </font>
    <font>
      <b/>
      <sz val="12"/>
      <color indexed="17"/>
      <name val="ＭＳ Ｐゴシック"/>
      <family val="3"/>
      <charset val="128"/>
    </font>
    <font>
      <sz val="12"/>
      <color indexed="12"/>
      <name val="ＭＳ Ｐゴシック"/>
      <family val="3"/>
      <charset val="128"/>
    </font>
    <font>
      <b/>
      <sz val="11"/>
      <color indexed="81"/>
      <name val="ＭＳ Ｐゴシック"/>
      <family val="3"/>
      <charset val="128"/>
    </font>
    <font>
      <b/>
      <sz val="10"/>
      <color indexed="81"/>
      <name val="ＭＳ Ｐゴシック"/>
      <family val="3"/>
      <charset val="128"/>
    </font>
    <font>
      <sz val="11"/>
      <color indexed="43"/>
      <name val="Century"/>
      <family val="1"/>
    </font>
    <font>
      <sz val="11"/>
      <name val="ＭＳ Ｐゴシック"/>
      <family val="3"/>
      <charset val="128"/>
    </font>
    <font>
      <b/>
      <sz val="12"/>
      <color theme="4" tint="-0.249977111117893"/>
      <name val="ＭＳ Ｐゴシック"/>
      <family val="3"/>
      <charset val="128"/>
    </font>
    <font>
      <b/>
      <sz val="12"/>
      <color rgb="FFFF0000"/>
      <name val="ＭＳ Ｐゴシック"/>
      <family val="3"/>
      <charset val="128"/>
    </font>
    <font>
      <sz val="11"/>
      <color theme="0"/>
      <name val="ＭＳ Ｐゴシック"/>
      <family val="3"/>
      <charset val="128"/>
    </font>
    <font>
      <sz val="11"/>
      <color indexed="43"/>
      <name val="ＭＳ Ｐ明朝"/>
      <family val="1"/>
      <charset val="128"/>
    </font>
    <font>
      <b/>
      <sz val="10"/>
      <color rgb="FFFF0000"/>
      <name val="ＭＳ Ｐゴシック"/>
      <family val="3"/>
      <charset val="128"/>
    </font>
  </fonts>
  <fills count="20">
    <fill>
      <patternFill patternType="none"/>
    </fill>
    <fill>
      <patternFill patternType="gray125"/>
    </fill>
    <fill>
      <patternFill patternType="solid">
        <fgColor indexed="18"/>
        <bgColor indexed="64"/>
      </patternFill>
    </fill>
    <fill>
      <patternFill patternType="solid">
        <fgColor indexed="13"/>
        <bgColor indexed="64"/>
      </patternFill>
    </fill>
    <fill>
      <patternFill patternType="solid">
        <fgColor indexed="22"/>
        <bgColor indexed="64"/>
      </patternFill>
    </fill>
    <fill>
      <patternFill patternType="solid">
        <fgColor indexed="47"/>
        <bgColor indexed="64"/>
      </patternFill>
    </fill>
    <fill>
      <patternFill patternType="solid">
        <fgColor indexed="40"/>
        <bgColor indexed="64"/>
      </patternFill>
    </fill>
    <fill>
      <patternFill patternType="solid">
        <fgColor indexed="46"/>
        <bgColor indexed="64"/>
      </patternFill>
    </fill>
    <fill>
      <patternFill patternType="solid">
        <fgColor indexed="23"/>
        <bgColor indexed="64"/>
      </patternFill>
    </fill>
    <fill>
      <patternFill patternType="solid">
        <fgColor indexed="43"/>
        <bgColor indexed="64"/>
      </patternFill>
    </fill>
    <fill>
      <patternFill patternType="solid">
        <fgColor indexed="55"/>
        <bgColor indexed="64"/>
      </patternFill>
    </fill>
    <fill>
      <patternFill patternType="solid">
        <fgColor indexed="10"/>
        <bgColor indexed="64"/>
      </patternFill>
    </fill>
    <fill>
      <patternFill patternType="solid">
        <fgColor indexed="17"/>
        <bgColor indexed="64"/>
      </patternFill>
    </fill>
    <fill>
      <patternFill patternType="solid">
        <fgColor indexed="42"/>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002060"/>
        <bgColor indexed="64"/>
      </patternFill>
    </fill>
    <fill>
      <patternFill patternType="solid">
        <fgColor theme="5" tint="0.59999389629810485"/>
        <bgColor indexed="64"/>
      </patternFill>
    </fill>
  </fills>
  <borders count="76">
    <border>
      <left/>
      <right/>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n">
        <color indexed="64"/>
      </left>
      <right/>
      <top/>
      <bottom/>
      <diagonal/>
    </border>
    <border>
      <left/>
      <right style="thick">
        <color indexed="64"/>
      </right>
      <top/>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thin">
        <color indexed="64"/>
      </left>
      <right style="thick">
        <color indexed="64"/>
      </right>
      <top style="thin">
        <color indexed="64"/>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dashed">
        <color indexed="64"/>
      </left>
      <right style="dashed">
        <color indexed="64"/>
      </right>
      <top style="thin">
        <color indexed="64"/>
      </top>
      <bottom style="dashed">
        <color indexed="64"/>
      </bottom>
      <diagonal/>
    </border>
    <border>
      <left style="thin">
        <color indexed="64"/>
      </left>
      <right style="medium">
        <color indexed="64"/>
      </right>
      <top style="medium">
        <color indexed="64"/>
      </top>
      <bottom style="medium">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style="thin">
        <color indexed="64"/>
      </left>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double">
        <color indexed="64"/>
      </left>
      <right/>
      <top style="medium">
        <color indexed="64"/>
      </top>
      <bottom style="double">
        <color indexed="64"/>
      </bottom>
      <diagonal/>
    </border>
    <border>
      <left style="double">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top style="hair">
        <color indexed="64"/>
      </top>
      <bottom/>
      <diagonal/>
    </border>
    <border>
      <left style="thin">
        <color indexed="64"/>
      </left>
      <right style="thin">
        <color indexed="64"/>
      </right>
      <top style="hair">
        <color indexed="64"/>
      </top>
      <bottom/>
      <diagonal/>
    </border>
    <border>
      <left style="double">
        <color indexed="64"/>
      </left>
      <right/>
      <top style="double">
        <color indexed="64"/>
      </top>
      <bottom style="medium">
        <color indexed="64"/>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diagonal/>
    </border>
    <border>
      <left/>
      <right style="double">
        <color indexed="64"/>
      </right>
      <top style="medium">
        <color indexed="64"/>
      </top>
      <bottom style="double">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double">
        <color indexed="64"/>
      </top>
      <bottom style="medium">
        <color indexed="64"/>
      </bottom>
      <diagonal/>
    </border>
    <border>
      <left/>
      <right style="thin">
        <color indexed="64"/>
      </right>
      <top style="medium">
        <color indexed="64"/>
      </top>
      <bottom style="double">
        <color indexed="64"/>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diagonal/>
    </border>
    <border>
      <left style="thin">
        <color indexed="64"/>
      </left>
      <right style="double">
        <color indexed="64"/>
      </right>
      <top style="double">
        <color indexed="64"/>
      </top>
      <bottom style="medium">
        <color indexed="64"/>
      </bottom>
      <diagonal/>
    </border>
    <border>
      <left style="thin">
        <color indexed="64"/>
      </left>
      <right style="double">
        <color indexed="64"/>
      </right>
      <top style="medium">
        <color indexed="64"/>
      </top>
      <bottom style="double">
        <color indexed="64"/>
      </bottom>
      <diagonal/>
    </border>
    <border>
      <left style="medium">
        <color indexed="64"/>
      </left>
      <right style="thin">
        <color indexed="64"/>
      </right>
      <top style="thin">
        <color indexed="64"/>
      </top>
      <bottom style="dotted">
        <color indexed="64"/>
      </bottom>
      <diagonal/>
    </border>
    <border>
      <left style="dashed">
        <color indexed="64"/>
      </left>
      <right style="dashed">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dashed">
        <color indexed="64"/>
      </left>
      <right style="dashed">
        <color indexed="64"/>
      </right>
      <top style="dotted">
        <color indexed="64"/>
      </top>
      <bottom style="dotted">
        <color indexed="64"/>
      </bottom>
      <diagonal/>
    </border>
    <border>
      <left style="dashed">
        <color indexed="64"/>
      </left>
      <right style="dashed">
        <color indexed="64"/>
      </right>
      <top style="dotted">
        <color indexed="64"/>
      </top>
      <bottom style="medium">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75">
    <xf numFmtId="0" fontId="0" fillId="0" borderId="0" xfId="0">
      <alignment vertical="center"/>
    </xf>
    <xf numFmtId="0" fontId="4" fillId="0" borderId="0" xfId="0" applyFont="1">
      <alignment vertical="center"/>
    </xf>
    <xf numFmtId="0" fontId="8" fillId="0" borderId="0" xfId="0" applyFont="1">
      <alignment vertical="center"/>
    </xf>
    <xf numFmtId="0" fontId="6" fillId="0" borderId="0" xfId="0" applyFont="1">
      <alignment vertical="center"/>
    </xf>
    <xf numFmtId="0" fontId="1" fillId="0" borderId="0" xfId="0" applyFont="1">
      <alignment vertical="center"/>
    </xf>
    <xf numFmtId="0" fontId="7" fillId="0" borderId="0" xfId="0" applyFont="1" applyFill="1" applyBorder="1" applyAlignment="1">
      <alignment horizontal="center" vertical="center"/>
    </xf>
    <xf numFmtId="0" fontId="3" fillId="0" borderId="0" xfId="0" applyFont="1" applyFill="1" applyBorder="1" applyAlignment="1">
      <alignment horizontal="left" vertical="center"/>
    </xf>
    <xf numFmtId="0" fontId="10" fillId="0" borderId="0" xfId="0" applyFont="1" applyBorder="1" applyAlignment="1">
      <alignment horizontal="center" vertical="center"/>
    </xf>
    <xf numFmtId="177" fontId="10" fillId="0" borderId="0" xfId="2" applyNumberFormat="1" applyFont="1" applyBorder="1">
      <alignment vertical="center"/>
    </xf>
    <xf numFmtId="178" fontId="10" fillId="0" borderId="0" xfId="2" applyNumberFormat="1" applyFont="1" applyBorder="1">
      <alignment vertical="center"/>
    </xf>
    <xf numFmtId="0" fontId="13" fillId="2" borderId="1" xfId="0" applyFont="1" applyFill="1" applyBorder="1">
      <alignment vertical="center"/>
    </xf>
    <xf numFmtId="0" fontId="13" fillId="2" borderId="2" xfId="0" applyFont="1" applyFill="1" applyBorder="1">
      <alignment vertical="center"/>
    </xf>
    <xf numFmtId="0" fontId="13" fillId="2" borderId="3" xfId="0" applyFont="1" applyFill="1" applyBorder="1">
      <alignment vertical="center"/>
    </xf>
    <xf numFmtId="0" fontId="13" fillId="2" borderId="4" xfId="0" applyFont="1" applyFill="1" applyBorder="1">
      <alignment vertical="center"/>
    </xf>
    <xf numFmtId="0" fontId="13" fillId="2" borderId="0" xfId="0" applyFont="1" applyFill="1" applyBorder="1">
      <alignment vertical="center"/>
    </xf>
    <xf numFmtId="0" fontId="13" fillId="2" borderId="5" xfId="0" applyFont="1" applyFill="1" applyBorder="1">
      <alignment vertical="center"/>
    </xf>
    <xf numFmtId="0" fontId="13" fillId="2" borderId="6" xfId="0" applyFont="1" applyFill="1" applyBorder="1">
      <alignment vertical="center"/>
    </xf>
    <xf numFmtId="0" fontId="13" fillId="2" borderId="7" xfId="0" applyFont="1" applyFill="1" applyBorder="1">
      <alignment vertical="center"/>
    </xf>
    <xf numFmtId="0" fontId="13" fillId="2" borderId="8" xfId="0" applyFont="1" applyFill="1" applyBorder="1">
      <alignment vertical="center"/>
    </xf>
    <xf numFmtId="0" fontId="0" fillId="0" borderId="0" xfId="0" applyAlignment="1">
      <alignment horizontal="left" vertical="center" indent="1"/>
    </xf>
    <xf numFmtId="0" fontId="0" fillId="0" borderId="0" xfId="0" applyAlignment="1">
      <alignment vertical="center"/>
    </xf>
    <xf numFmtId="0" fontId="1" fillId="0" borderId="0" xfId="0" applyFont="1" applyAlignment="1">
      <alignment vertical="center"/>
    </xf>
    <xf numFmtId="38" fontId="0" fillId="3" borderId="9" xfId="2" applyFont="1" applyFill="1" applyBorder="1">
      <alignment vertical="center"/>
    </xf>
    <xf numFmtId="38" fontId="0" fillId="0" borderId="0" xfId="2" applyFont="1">
      <alignment vertical="center"/>
    </xf>
    <xf numFmtId="0" fontId="4" fillId="4" borderId="0" xfId="0" applyFont="1" applyFill="1">
      <alignment vertical="center"/>
    </xf>
    <xf numFmtId="0" fontId="0" fillId="4" borderId="0" xfId="0" applyFill="1">
      <alignment vertic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0" fillId="0" borderId="0" xfId="0" applyFill="1" applyBorder="1">
      <alignment vertical="center"/>
    </xf>
    <xf numFmtId="0" fontId="18" fillId="0" borderId="0" xfId="0" applyFont="1">
      <alignment vertical="center"/>
    </xf>
    <xf numFmtId="0" fontId="18" fillId="0" borderId="0" xfId="0" applyFont="1" applyFill="1" applyBorder="1" applyAlignment="1">
      <alignment horizontal="center" vertical="center"/>
    </xf>
    <xf numFmtId="0" fontId="10" fillId="0" borderId="10" xfId="0" applyFont="1" applyBorder="1">
      <alignment vertical="center"/>
    </xf>
    <xf numFmtId="0" fontId="10" fillId="0" borderId="10" xfId="0" applyFont="1" applyBorder="1" applyAlignment="1">
      <alignment horizontal="center"/>
    </xf>
    <xf numFmtId="0" fontId="10" fillId="0" borderId="11" xfId="0" applyFont="1" applyBorder="1">
      <alignment vertical="center"/>
    </xf>
    <xf numFmtId="0" fontId="10" fillId="0" borderId="11" xfId="0" applyFont="1" applyBorder="1" applyAlignment="1">
      <alignment horizontal="center"/>
    </xf>
    <xf numFmtId="0" fontId="10" fillId="0" borderId="12" xfId="0" applyFont="1" applyBorder="1">
      <alignment vertical="center"/>
    </xf>
    <xf numFmtId="0" fontId="10" fillId="0" borderId="12" xfId="0" applyFont="1" applyBorder="1" applyAlignment="1">
      <alignment horizontal="center"/>
    </xf>
    <xf numFmtId="179" fontId="10" fillId="0" borderId="13" xfId="0" applyNumberFormat="1" applyFont="1" applyBorder="1">
      <alignment vertical="center"/>
    </xf>
    <xf numFmtId="179" fontId="10" fillId="0" borderId="14" xfId="0" applyNumberFormat="1" applyFont="1" applyBorder="1">
      <alignment vertical="center"/>
    </xf>
    <xf numFmtId="0" fontId="0" fillId="6" borderId="15" xfId="0" applyFill="1" applyBorder="1">
      <alignment vertical="center"/>
    </xf>
    <xf numFmtId="38" fontId="10" fillId="0" borderId="16" xfId="2" applyFont="1" applyBorder="1" applyAlignment="1"/>
    <xf numFmtId="38" fontId="10" fillId="0" borderId="17" xfId="2" applyFont="1" applyBorder="1" applyAlignment="1"/>
    <xf numFmtId="38" fontId="10" fillId="0" borderId="18" xfId="2" applyFont="1" applyBorder="1" applyAlignment="1"/>
    <xf numFmtId="0" fontId="0" fillId="0" borderId="19" xfId="0" applyBorder="1" applyAlignment="1">
      <alignment horizontal="center" vertical="center"/>
    </xf>
    <xf numFmtId="0" fontId="10" fillId="0" borderId="0" xfId="0" applyFont="1" applyBorder="1" applyAlignment="1">
      <alignment horizontal="center"/>
    </xf>
    <xf numFmtId="49" fontId="10" fillId="0" borderId="0" xfId="0" applyNumberFormat="1" applyFont="1" applyBorder="1" applyAlignment="1">
      <alignment horizontal="center"/>
    </xf>
    <xf numFmtId="179" fontId="10" fillId="0" borderId="25" xfId="0" applyNumberFormat="1" applyFont="1" applyBorder="1">
      <alignment vertical="center"/>
    </xf>
    <xf numFmtId="0" fontId="10" fillId="0" borderId="0" xfId="0" applyFont="1">
      <alignment vertical="center"/>
    </xf>
    <xf numFmtId="0" fontId="23" fillId="0" borderId="0" xfId="0" applyFont="1">
      <alignment vertical="center"/>
    </xf>
    <xf numFmtId="0" fontId="0" fillId="7" borderId="15" xfId="0" applyFill="1" applyBorder="1">
      <alignment vertical="center"/>
    </xf>
    <xf numFmtId="0" fontId="0" fillId="0" borderId="0" xfId="0" applyAlignment="1">
      <alignment horizontal="right" vertical="center"/>
    </xf>
    <xf numFmtId="38" fontId="0" fillId="0" borderId="26" xfId="0" applyNumberFormat="1" applyBorder="1">
      <alignment vertical="center"/>
    </xf>
    <xf numFmtId="0" fontId="11" fillId="0" borderId="0" xfId="0" applyFont="1" applyAlignment="1">
      <alignment horizontal="right" vertical="center"/>
    </xf>
    <xf numFmtId="0" fontId="15" fillId="0" borderId="0" xfId="0" applyFont="1">
      <alignment vertical="center"/>
    </xf>
    <xf numFmtId="0" fontId="0" fillId="0" borderId="1" xfId="0" applyBorder="1" applyAlignment="1">
      <alignment horizontal="center" vertical="center"/>
    </xf>
    <xf numFmtId="0" fontId="0" fillId="0" borderId="27" xfId="0" applyBorder="1">
      <alignment vertical="center"/>
    </xf>
    <xf numFmtId="0" fontId="0" fillId="0" borderId="30" xfId="0" applyBorder="1">
      <alignment vertical="center"/>
    </xf>
    <xf numFmtId="0" fontId="0" fillId="0" borderId="31" xfId="0" applyBorder="1" applyAlignment="1">
      <alignment horizontal="center" vertical="center"/>
    </xf>
    <xf numFmtId="0" fontId="0" fillId="3" borderId="10" xfId="0" applyFill="1" applyBorder="1">
      <alignment vertical="center"/>
    </xf>
    <xf numFmtId="0" fontId="0" fillId="0" borderId="32" xfId="0" applyBorder="1" applyAlignment="1">
      <alignment horizontal="center" vertical="center"/>
    </xf>
    <xf numFmtId="0" fontId="0" fillId="0" borderId="34" xfId="0" applyBorder="1">
      <alignment vertical="center"/>
    </xf>
    <xf numFmtId="38" fontId="0" fillId="3" borderId="10" xfId="2" applyFont="1" applyFill="1" applyBorder="1">
      <alignment vertical="center"/>
    </xf>
    <xf numFmtId="0" fontId="20" fillId="0" borderId="0" xfId="0" applyFont="1">
      <alignment vertical="center"/>
    </xf>
    <xf numFmtId="0" fontId="20" fillId="0" borderId="0" xfId="0" applyFont="1" applyAlignment="1">
      <alignment horizontal="left" vertical="center" indent="1"/>
    </xf>
    <xf numFmtId="0" fontId="28" fillId="0" borderId="0" xfId="0" applyFont="1" applyAlignment="1">
      <alignment horizontal="left" vertical="center" indent="1"/>
    </xf>
    <xf numFmtId="0" fontId="31" fillId="0" borderId="0" xfId="0" applyNumberFormat="1" applyFont="1" applyFill="1" applyBorder="1" applyAlignment="1">
      <alignment horizontal="center"/>
    </xf>
    <xf numFmtId="0" fontId="32" fillId="0" borderId="0" xfId="0" applyNumberFormat="1" applyFont="1" applyFill="1" applyBorder="1" applyAlignment="1">
      <alignment horizontal="center"/>
    </xf>
    <xf numFmtId="10" fontId="31" fillId="0" borderId="0" xfId="1" applyNumberFormat="1" applyFont="1" applyFill="1" applyBorder="1" applyAlignment="1"/>
    <xf numFmtId="0" fontId="10" fillId="0" borderId="0" xfId="0" applyNumberFormat="1" applyFont="1" applyFill="1" applyBorder="1" applyAlignment="1"/>
    <xf numFmtId="180" fontId="32" fillId="0" borderId="0" xfId="1" applyNumberFormat="1" applyFont="1" applyFill="1" applyBorder="1" applyAlignment="1">
      <alignment horizontal="center"/>
    </xf>
    <xf numFmtId="180" fontId="31" fillId="0" borderId="0" xfId="1" applyNumberFormat="1" applyFont="1" applyFill="1" applyBorder="1" applyAlignment="1">
      <alignment horizontal="center"/>
    </xf>
    <xf numFmtId="0" fontId="31" fillId="0" borderId="36" xfId="0" applyNumberFormat="1" applyFont="1" applyFill="1" applyBorder="1" applyAlignment="1"/>
    <xf numFmtId="0" fontId="1" fillId="0" borderId="37" xfId="0" applyNumberFormat="1" applyFont="1" applyFill="1" applyBorder="1" applyAlignment="1"/>
    <xf numFmtId="38" fontId="1" fillId="0" borderId="38" xfId="2" applyFont="1" applyFill="1" applyBorder="1" applyAlignment="1"/>
    <xf numFmtId="0" fontId="1" fillId="0" borderId="39" xfId="0" applyNumberFormat="1" applyFont="1" applyFill="1" applyBorder="1" applyAlignment="1"/>
    <xf numFmtId="38" fontId="1" fillId="0" borderId="40" xfId="2" applyFont="1" applyFill="1" applyBorder="1" applyAlignment="1"/>
    <xf numFmtId="0" fontId="1" fillId="0" borderId="41" xfId="0" applyNumberFormat="1" applyFont="1" applyFill="1" applyBorder="1" applyAlignment="1"/>
    <xf numFmtId="38" fontId="1" fillId="0" borderId="42" xfId="2" applyFont="1" applyFill="1" applyBorder="1" applyAlignment="1"/>
    <xf numFmtId="0" fontId="1" fillId="0" borderId="43" xfId="0" applyNumberFormat="1" applyFont="1" applyFill="1" applyBorder="1" applyAlignment="1">
      <alignment horizontal="center"/>
    </xf>
    <xf numFmtId="176" fontId="1" fillId="3" borderId="44" xfId="1" applyNumberFormat="1" applyFont="1" applyFill="1" applyBorder="1" applyAlignment="1"/>
    <xf numFmtId="176" fontId="1" fillId="3" borderId="45" xfId="1" applyNumberFormat="1" applyFont="1" applyFill="1" applyBorder="1" applyAlignment="1"/>
    <xf numFmtId="176" fontId="1" fillId="3" borderId="46" xfId="1" applyNumberFormat="1" applyFont="1" applyFill="1" applyBorder="1" applyAlignment="1"/>
    <xf numFmtId="38" fontId="31" fillId="8" borderId="47" xfId="2" applyFont="1" applyFill="1" applyBorder="1" applyAlignment="1">
      <alignment horizontal="center"/>
    </xf>
    <xf numFmtId="38" fontId="1" fillId="0" borderId="48" xfId="0" applyNumberFormat="1" applyFont="1" applyFill="1" applyBorder="1" applyAlignment="1"/>
    <xf numFmtId="0" fontId="1" fillId="3" borderId="44" xfId="1" applyNumberFormat="1" applyFont="1" applyFill="1" applyBorder="1" applyAlignment="1"/>
    <xf numFmtId="0" fontId="1" fillId="3" borderId="45" xfId="1" applyNumberFormat="1" applyFont="1" applyFill="1" applyBorder="1" applyAlignment="1"/>
    <xf numFmtId="0" fontId="1" fillId="3" borderId="46" xfId="1" applyNumberFormat="1" applyFont="1" applyFill="1" applyBorder="1" applyAlignment="1"/>
    <xf numFmtId="0" fontId="1" fillId="3" borderId="49" xfId="1" applyNumberFormat="1" applyFont="1" applyFill="1" applyBorder="1" applyAlignment="1"/>
    <xf numFmtId="180" fontId="1" fillId="0" borderId="0" xfId="1" applyNumberFormat="1" applyFont="1" applyFill="1" applyBorder="1" applyAlignment="1">
      <alignment horizontal="center"/>
    </xf>
    <xf numFmtId="180" fontId="1" fillId="3" borderId="9" xfId="1" applyNumberFormat="1" applyFont="1" applyFill="1" applyBorder="1" applyAlignment="1">
      <alignment horizontal="center"/>
    </xf>
    <xf numFmtId="0" fontId="14" fillId="0" borderId="0" xfId="0" applyFont="1">
      <alignment vertical="center"/>
    </xf>
    <xf numFmtId="38" fontId="1" fillId="0" borderId="50" xfId="2" applyFont="1" applyFill="1" applyBorder="1" applyAlignment="1"/>
    <xf numFmtId="38" fontId="1" fillId="0" borderId="51" xfId="2" applyFont="1" applyFill="1" applyBorder="1" applyAlignment="1"/>
    <xf numFmtId="38" fontId="1" fillId="0" borderId="52" xfId="2" applyFont="1" applyFill="1" applyBorder="1" applyAlignment="1"/>
    <xf numFmtId="38" fontId="1" fillId="0" borderId="53" xfId="2" applyFont="1" applyFill="1" applyBorder="1" applyAlignment="1"/>
    <xf numFmtId="38" fontId="1" fillId="0" borderId="54" xfId="0" applyNumberFormat="1" applyFont="1" applyFill="1" applyBorder="1" applyAlignment="1"/>
    <xf numFmtId="38" fontId="12" fillId="0" borderId="55" xfId="2" applyFont="1" applyFill="1" applyBorder="1" applyAlignment="1"/>
    <xf numFmtId="0" fontId="1" fillId="9" borderId="56" xfId="0" applyNumberFormat="1" applyFont="1" applyFill="1" applyBorder="1" applyAlignment="1">
      <alignment horizontal="center"/>
    </xf>
    <xf numFmtId="0" fontId="1" fillId="9" borderId="57" xfId="0" applyNumberFormat="1" applyFont="1" applyFill="1" applyBorder="1" applyAlignment="1">
      <alignment horizontal="center"/>
    </xf>
    <xf numFmtId="0" fontId="1" fillId="9" borderId="58" xfId="0" applyNumberFormat="1" applyFont="1" applyFill="1" applyBorder="1" applyAlignment="1">
      <alignment horizontal="center"/>
    </xf>
    <xf numFmtId="0" fontId="1" fillId="9" borderId="59" xfId="0" applyNumberFormat="1" applyFont="1" applyFill="1" applyBorder="1" applyAlignment="1">
      <alignment horizontal="center"/>
    </xf>
    <xf numFmtId="0" fontId="1" fillId="0" borderId="61" xfId="0" applyNumberFormat="1" applyFont="1" applyFill="1" applyBorder="1" applyAlignment="1">
      <alignment horizontal="center"/>
    </xf>
    <xf numFmtId="0" fontId="1" fillId="0" borderId="62" xfId="0" applyNumberFormat="1" applyFont="1" applyFill="1" applyBorder="1" applyAlignment="1">
      <alignment horizontal="center"/>
    </xf>
    <xf numFmtId="0" fontId="1" fillId="0" borderId="63" xfId="0" applyNumberFormat="1" applyFont="1" applyFill="1" applyBorder="1" applyAlignment="1">
      <alignment horizontal="center"/>
    </xf>
    <xf numFmtId="0" fontId="1" fillId="10" borderId="64" xfId="0" applyNumberFormat="1" applyFont="1" applyFill="1" applyBorder="1" applyAlignment="1">
      <alignment horizontal="center"/>
    </xf>
    <xf numFmtId="0" fontId="31" fillId="10" borderId="65" xfId="0" applyNumberFormat="1" applyFont="1" applyFill="1" applyBorder="1" applyAlignment="1"/>
    <xf numFmtId="176" fontId="1" fillId="3" borderId="49" xfId="1" applyNumberFormat="1" applyFont="1" applyFill="1" applyBorder="1" applyAlignment="1"/>
    <xf numFmtId="0" fontId="11" fillId="0" borderId="0" xfId="0" applyFont="1" applyAlignment="1">
      <alignment horizontal="center" vertical="center"/>
    </xf>
    <xf numFmtId="38" fontId="0" fillId="0" borderId="0" xfId="0" applyNumberFormat="1">
      <alignment vertical="center"/>
    </xf>
    <xf numFmtId="181" fontId="0" fillId="3" borderId="9" xfId="2" applyNumberFormat="1" applyFont="1" applyFill="1" applyBorder="1">
      <alignment vertical="center"/>
    </xf>
    <xf numFmtId="181" fontId="0" fillId="0" borderId="0" xfId="2" applyNumberFormat="1" applyFont="1">
      <alignment vertical="center"/>
    </xf>
    <xf numFmtId="0" fontId="20" fillId="0" borderId="0" xfId="0" applyFont="1" applyAlignment="1">
      <alignment horizontal="right" vertical="center"/>
    </xf>
    <xf numFmtId="0" fontId="10" fillId="0" borderId="28" xfId="0" applyFont="1" applyBorder="1" applyAlignment="1">
      <alignment horizontal="center"/>
    </xf>
    <xf numFmtId="0" fontId="10" fillId="0" borderId="28" xfId="0" applyFont="1" applyBorder="1">
      <alignment vertical="center"/>
    </xf>
    <xf numFmtId="179" fontId="10" fillId="0" borderId="67" xfId="0" applyNumberFormat="1" applyFont="1" applyBorder="1">
      <alignment vertical="center"/>
    </xf>
    <xf numFmtId="38" fontId="10" fillId="0" borderId="68" xfId="2" applyFont="1" applyBorder="1" applyAlignment="1"/>
    <xf numFmtId="179" fontId="10" fillId="0" borderId="69" xfId="0" applyNumberFormat="1" applyFont="1" applyBorder="1">
      <alignment vertical="center"/>
    </xf>
    <xf numFmtId="179" fontId="10" fillId="0" borderId="70" xfId="0" applyNumberFormat="1" applyFont="1" applyBorder="1">
      <alignment vertical="center"/>
    </xf>
    <xf numFmtId="38" fontId="1" fillId="3" borderId="9" xfId="2" applyFont="1" applyFill="1" applyBorder="1" applyAlignment="1">
      <alignment horizontal="right"/>
    </xf>
    <xf numFmtId="0" fontId="11" fillId="0" borderId="0" xfId="0" applyFont="1" applyAlignment="1">
      <alignment horizontal="left" vertical="center"/>
    </xf>
    <xf numFmtId="0" fontId="41" fillId="0" borderId="0" xfId="0" applyFont="1">
      <alignment vertical="center"/>
    </xf>
    <xf numFmtId="0" fontId="0" fillId="0" borderId="0" xfId="0" applyFont="1">
      <alignment vertical="center"/>
    </xf>
    <xf numFmtId="38" fontId="0" fillId="14" borderId="35" xfId="2" applyFont="1" applyFill="1" applyBorder="1">
      <alignment vertical="center"/>
    </xf>
    <xf numFmtId="38" fontId="0" fillId="14" borderId="11" xfId="2" applyFont="1" applyFill="1" applyBorder="1">
      <alignment vertical="center"/>
    </xf>
    <xf numFmtId="38" fontId="0" fillId="14" borderId="29" xfId="2" applyFont="1" applyFill="1" applyBorder="1">
      <alignment vertical="center"/>
    </xf>
    <xf numFmtId="0" fontId="0" fillId="14" borderId="35" xfId="0" applyFill="1" applyBorder="1">
      <alignment vertical="center"/>
    </xf>
    <xf numFmtId="0" fontId="0" fillId="14" borderId="11" xfId="0" applyFill="1" applyBorder="1">
      <alignment vertical="center"/>
    </xf>
    <xf numFmtId="0" fontId="0" fillId="14" borderId="29" xfId="0" applyFill="1" applyBorder="1">
      <alignment vertical="center"/>
    </xf>
    <xf numFmtId="38" fontId="0" fillId="15" borderId="28" xfId="2" applyFont="1" applyFill="1" applyBorder="1">
      <alignment vertical="center"/>
    </xf>
    <xf numFmtId="38" fontId="0" fillId="15" borderId="33" xfId="2" applyFont="1" applyFill="1" applyBorder="1">
      <alignment vertical="center"/>
    </xf>
    <xf numFmtId="0" fontId="0" fillId="15" borderId="28" xfId="0" applyFill="1" applyBorder="1">
      <alignment vertical="center"/>
    </xf>
    <xf numFmtId="0" fontId="0" fillId="15" borderId="33" xfId="0" applyFill="1" applyBorder="1">
      <alignment vertical="center"/>
    </xf>
    <xf numFmtId="0" fontId="10" fillId="16" borderId="22" xfId="0" applyFont="1" applyFill="1" applyBorder="1" applyAlignment="1">
      <alignment horizontal="center"/>
    </xf>
    <xf numFmtId="0" fontId="10" fillId="16" borderId="23" xfId="0" applyFont="1" applyFill="1" applyBorder="1" applyAlignment="1">
      <alignment horizontal="center"/>
    </xf>
    <xf numFmtId="0" fontId="10" fillId="16" borderId="24" xfId="0" applyFont="1" applyFill="1" applyBorder="1" applyAlignment="1">
      <alignment horizontal="center"/>
    </xf>
    <xf numFmtId="0" fontId="10" fillId="17" borderId="66" xfId="0" applyFont="1" applyFill="1" applyBorder="1">
      <alignment vertical="center"/>
    </xf>
    <xf numFmtId="0" fontId="10" fillId="17" borderId="20" xfId="0" applyFont="1" applyFill="1" applyBorder="1">
      <alignment vertical="center"/>
    </xf>
    <xf numFmtId="0" fontId="10" fillId="17" borderId="21" xfId="0" applyFont="1" applyFill="1" applyBorder="1">
      <alignment vertical="center"/>
    </xf>
    <xf numFmtId="0" fontId="44" fillId="18" borderId="1" xfId="0" applyFont="1" applyFill="1" applyBorder="1" applyAlignment="1">
      <alignment horizontal="center" vertical="center"/>
    </xf>
    <xf numFmtId="0" fontId="44" fillId="18" borderId="10" xfId="0" applyFont="1" applyFill="1" applyBorder="1" applyAlignment="1">
      <alignment horizontal="center" vertical="center"/>
    </xf>
    <xf numFmtId="0" fontId="0" fillId="0" borderId="0" xfId="0" applyNumberFormat="1" applyFill="1" applyBorder="1" applyAlignment="1"/>
    <xf numFmtId="0" fontId="1" fillId="19" borderId="56" xfId="0" applyNumberFormat="1" applyFont="1" applyFill="1" applyBorder="1" applyAlignment="1">
      <alignment horizontal="center"/>
    </xf>
    <xf numFmtId="0" fontId="1" fillId="19" borderId="60" xfId="0" applyNumberFormat="1" applyFont="1" applyFill="1" applyBorder="1" applyAlignment="1">
      <alignment horizontal="center"/>
    </xf>
    <xf numFmtId="0" fontId="1" fillId="19" borderId="59" xfId="0" applyNumberFormat="1" applyFont="1" applyFill="1" applyBorder="1" applyAlignment="1">
      <alignment horizontal="center"/>
    </xf>
    <xf numFmtId="0" fontId="40" fillId="2" borderId="0" xfId="0" applyFont="1" applyFill="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33" fillId="11" borderId="1" xfId="0" applyFont="1" applyFill="1" applyBorder="1" applyAlignment="1">
      <alignment horizontal="center" vertical="center"/>
    </xf>
    <xf numFmtId="0" fontId="33" fillId="11" borderId="2" xfId="0" applyFont="1" applyFill="1" applyBorder="1" applyAlignment="1">
      <alignment horizontal="center" vertical="center"/>
    </xf>
    <xf numFmtId="0" fontId="33" fillId="11" borderId="4" xfId="0" applyFont="1" applyFill="1" applyBorder="1" applyAlignment="1">
      <alignment horizontal="center" vertical="center"/>
    </xf>
    <xf numFmtId="0" fontId="33" fillId="11" borderId="0" xfId="0" applyFont="1" applyFill="1" applyBorder="1" applyAlignment="1">
      <alignment horizontal="center" vertical="center"/>
    </xf>
    <xf numFmtId="0" fontId="33" fillId="11" borderId="6" xfId="0" applyFont="1" applyFill="1" applyBorder="1" applyAlignment="1">
      <alignment horizontal="center" vertical="center"/>
    </xf>
    <xf numFmtId="0" fontId="33" fillId="11" borderId="7" xfId="0" applyFont="1" applyFill="1" applyBorder="1" applyAlignment="1">
      <alignment horizontal="center" vertical="center"/>
    </xf>
    <xf numFmtId="0" fontId="3" fillId="5" borderId="71" xfId="0" applyFont="1" applyFill="1" applyBorder="1" applyAlignment="1">
      <alignment horizontal="center" vertical="center"/>
    </xf>
    <xf numFmtId="0" fontId="3" fillId="5" borderId="72" xfId="0" applyFont="1" applyFill="1" applyBorder="1" applyAlignment="1">
      <alignment horizontal="center" vertical="center"/>
    </xf>
    <xf numFmtId="0" fontId="3" fillId="5" borderId="73" xfId="0" applyFont="1" applyFill="1" applyBorder="1" applyAlignment="1">
      <alignment horizontal="center" vertical="center"/>
    </xf>
    <xf numFmtId="0" fontId="9" fillId="12" borderId="0" xfId="0" applyFont="1" applyFill="1" applyAlignment="1">
      <alignment horizontal="center" vertical="center"/>
    </xf>
    <xf numFmtId="0" fontId="4" fillId="13" borderId="10" xfId="0" applyFont="1" applyFill="1" applyBorder="1" applyAlignment="1">
      <alignment horizontal="center" vertical="center"/>
    </xf>
    <xf numFmtId="0" fontId="0" fillId="13" borderId="74" xfId="0" applyFill="1" applyBorder="1" applyAlignment="1">
      <alignment horizontal="center" vertical="center"/>
    </xf>
    <xf numFmtId="0" fontId="0" fillId="13" borderId="75" xfId="0" applyFill="1" applyBorder="1" applyAlignment="1">
      <alignment horizontal="center" vertical="center"/>
    </xf>
    <xf numFmtId="0" fontId="4" fillId="7" borderId="71" xfId="0" applyFont="1" applyFill="1" applyBorder="1" applyAlignment="1">
      <alignment horizontal="center" vertical="center"/>
    </xf>
    <xf numFmtId="0" fontId="4" fillId="7" borderId="72" xfId="0" applyFont="1" applyFill="1" applyBorder="1" applyAlignment="1">
      <alignment horizontal="center" vertical="center"/>
    </xf>
    <xf numFmtId="0" fontId="4" fillId="7" borderId="73" xfId="0" applyFont="1" applyFill="1" applyBorder="1" applyAlignment="1">
      <alignment horizontal="center" vertical="center"/>
    </xf>
    <xf numFmtId="0" fontId="3" fillId="13" borderId="1" xfId="0" applyFont="1" applyFill="1" applyBorder="1" applyAlignment="1">
      <alignment horizontal="center" vertical="center"/>
    </xf>
    <xf numFmtId="0" fontId="4" fillId="13" borderId="2" xfId="0" applyFont="1" applyFill="1" applyBorder="1" applyAlignment="1">
      <alignment horizontal="center" vertical="center"/>
    </xf>
    <xf numFmtId="0" fontId="4" fillId="13" borderId="3" xfId="0" applyFont="1" applyFill="1" applyBorder="1" applyAlignment="1">
      <alignment horizontal="center" vertical="center"/>
    </xf>
    <xf numFmtId="0" fontId="4" fillId="13" borderId="6" xfId="0" applyFont="1" applyFill="1" applyBorder="1" applyAlignment="1">
      <alignment horizontal="center" vertical="center"/>
    </xf>
    <xf numFmtId="0" fontId="4" fillId="13" borderId="7" xfId="0" applyFont="1" applyFill="1" applyBorder="1" applyAlignment="1">
      <alignment horizontal="center" vertical="center"/>
    </xf>
    <xf numFmtId="0" fontId="4" fillId="13" borderId="8" xfId="0" applyFont="1" applyFill="1" applyBorder="1" applyAlignment="1">
      <alignment horizontal="center" vertical="center"/>
    </xf>
    <xf numFmtId="0" fontId="46" fillId="0" borderId="0" xfId="0" applyFont="1" applyAlignment="1">
      <alignment horizontal="left" vertical="center" indent="1"/>
    </xf>
    <xf numFmtId="0" fontId="0" fillId="0" borderId="0" xfId="0" applyNumberFormat="1" applyFont="1" applyFill="1" applyBorder="1" applyAlignment="1"/>
  </cellXfs>
  <cellStyles count="3">
    <cellStyle name="パーセント" xfId="1" builtinId="5"/>
    <cellStyle name="桁区切り" xfId="2" builtinId="6"/>
    <cellStyle name="標準" xfId="0" builtinId="0"/>
  </cellStyles>
  <dxfs count="3">
    <dxf>
      <font>
        <b/>
        <i val="0"/>
        <condense val="0"/>
        <extend val="0"/>
      </font>
    </dxf>
    <dxf>
      <font>
        <b/>
        <i val="0"/>
        <condense val="0"/>
        <extend val="0"/>
        <color indexed="12"/>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3</xdr:col>
      <xdr:colOff>628650</xdr:colOff>
      <xdr:row>1</xdr:row>
      <xdr:rowOff>76200</xdr:rowOff>
    </xdr:from>
    <xdr:to>
      <xdr:col>8</xdr:col>
      <xdr:colOff>66675</xdr:colOff>
      <xdr:row>7</xdr:row>
      <xdr:rowOff>438150</xdr:rowOff>
    </xdr:to>
    <xdr:sp macro="" textlink="">
      <xdr:nvSpPr>
        <xdr:cNvPr id="1025" name="Text Box 1"/>
        <xdr:cNvSpPr txBox="1">
          <a:spLocks noChangeArrowheads="1"/>
        </xdr:cNvSpPr>
      </xdr:nvSpPr>
      <xdr:spPr bwMode="auto">
        <a:xfrm>
          <a:off x="2038350" y="238125"/>
          <a:ext cx="2486025" cy="1333500"/>
        </a:xfrm>
        <a:prstGeom prst="rect">
          <a:avLst/>
        </a:prstGeom>
        <a:gradFill rotWithShape="1">
          <a:gsLst>
            <a:gs pos="0">
              <a:srgbClr val="CC99FF"/>
            </a:gs>
            <a:gs pos="50000">
              <a:srgbClr val="FFFF99"/>
            </a:gs>
            <a:gs pos="100000">
              <a:srgbClr val="CC99FF"/>
            </a:gs>
          </a:gsLst>
          <a:lin ang="5400000" scaled="1"/>
        </a:grad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18288" rIns="36576" bIns="0" anchor="t" upright="1"/>
        <a:lstStyle/>
        <a:p>
          <a:pPr algn="ctr" rtl="0">
            <a:defRPr sz="1000"/>
          </a:pPr>
          <a:r>
            <a:rPr lang="ja-JP" altLang="en-US" sz="1200" b="1" i="0" strike="noStrike">
              <a:solidFill>
                <a:srgbClr val="000000"/>
              </a:solidFill>
              <a:latin typeface="ＭＳ Ｐゴシック"/>
              <a:ea typeface="ＭＳ Ｐゴシック"/>
            </a:rPr>
            <a:t>関数</a:t>
          </a:r>
        </a:p>
        <a:p>
          <a:pPr algn="ctr" rtl="0">
            <a:defRPr sz="1000"/>
          </a:pPr>
          <a:r>
            <a:rPr lang="ja-JP" altLang="en-US" sz="1200" b="1" i="0" strike="noStrike">
              <a:solidFill>
                <a:srgbClr val="000000"/>
              </a:solidFill>
              <a:latin typeface="ＭＳ Ｐゴシック"/>
              <a:ea typeface="ＭＳ Ｐゴシック"/>
            </a:rPr>
            <a:t>｛　</a:t>
          </a:r>
          <a:r>
            <a:rPr lang="en-US" altLang="ja-JP" sz="1400" b="1" i="0" strike="noStrike">
              <a:solidFill>
                <a:srgbClr val="FF0000"/>
              </a:solidFill>
              <a:latin typeface="ＭＳ Ｐゴシック"/>
              <a:ea typeface="ＭＳ Ｐゴシック"/>
            </a:rPr>
            <a:t>COUNTIF</a:t>
          </a:r>
          <a:r>
            <a:rPr lang="ja-JP" altLang="en-US" sz="1400" b="1" i="0" strike="noStrike">
              <a:solidFill>
                <a:srgbClr val="000000"/>
              </a:solidFill>
              <a:latin typeface="ＭＳ Ｐゴシック"/>
              <a:ea typeface="ＭＳ Ｐゴシック"/>
            </a:rPr>
            <a:t>関数</a:t>
          </a:r>
          <a:r>
            <a:rPr lang="ja-JP" altLang="en-US" sz="1200" b="1" i="0" strike="noStrike">
              <a:solidFill>
                <a:srgbClr val="000000"/>
              </a:solidFill>
              <a:latin typeface="ＭＳ Ｐゴシック"/>
              <a:ea typeface="ＭＳ Ｐゴシック"/>
            </a:rPr>
            <a:t>  ｝</a:t>
          </a:r>
        </a:p>
        <a:p>
          <a:pPr algn="ctr" rtl="0">
            <a:defRPr sz="1000"/>
          </a:pPr>
          <a:r>
            <a:rPr lang="ja-JP" altLang="en-US" sz="1200" b="1" i="0" strike="noStrike">
              <a:solidFill>
                <a:srgbClr val="000000"/>
              </a:solidFill>
              <a:latin typeface="ＭＳ Ｐゴシック"/>
              <a:ea typeface="ＭＳ Ｐゴシック"/>
            </a:rPr>
            <a:t>カウントイフ</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400" b="1" i="0" strike="noStrike">
              <a:solidFill>
                <a:srgbClr val="000000"/>
              </a:solidFill>
              <a:latin typeface="ＭＳ Ｐゴシック"/>
              <a:ea typeface="ＭＳ Ｐゴシック"/>
            </a:rPr>
            <a:t>（</a:t>
          </a:r>
          <a:r>
            <a:rPr lang="ja-JP" altLang="en-US" sz="1400" b="1" i="0" strike="noStrike">
              <a:solidFill>
                <a:srgbClr val="0000FF"/>
              </a:solidFill>
              <a:latin typeface="ＭＳ Ｐゴシック"/>
              <a:ea typeface="ＭＳ Ｐゴシック"/>
            </a:rPr>
            <a:t>統計</a:t>
          </a:r>
          <a:r>
            <a:rPr lang="ja-JP" altLang="en-US" sz="1400" b="1" i="0" strike="noStrike">
              <a:solidFill>
                <a:srgbClr val="000000"/>
              </a:solidFill>
              <a:latin typeface="ＭＳ Ｐゴシック"/>
              <a:ea typeface="ＭＳ Ｐゴシック"/>
            </a:rPr>
            <a:t>）</a:t>
          </a:r>
          <a:endParaRPr lang="ja-JP" altLang="en-US" sz="1200" b="1" i="0" strike="noStrike">
            <a:solidFill>
              <a:srgbClr val="000000"/>
            </a:solidFill>
            <a:latin typeface="ＭＳ Ｐゴシック"/>
            <a:ea typeface="ＭＳ Ｐゴシック"/>
          </a:endParaRPr>
        </a:p>
        <a:p>
          <a:pPr algn="ctr" rtl="0">
            <a:defRPr sz="1000"/>
          </a:pPr>
          <a:endParaRPr lang="ja-JP" altLang="en-US" sz="1200" b="1" i="0" strike="noStrike">
            <a:solidFill>
              <a:srgbClr val="000000"/>
            </a:solidFill>
            <a:latin typeface="ＭＳ Ｐゴシック"/>
            <a:ea typeface="ＭＳ Ｐゴシック"/>
          </a:endParaRPr>
        </a:p>
        <a:p>
          <a:pPr algn="ctr" rtl="0">
            <a:defRPr sz="1000"/>
          </a:pPr>
          <a:endParaRPr lang="ja-JP" altLang="en-US" sz="1200" b="1" i="0" strike="noStrike">
            <a:solidFill>
              <a:srgbClr val="000000"/>
            </a:solidFill>
            <a:latin typeface="ＭＳ Ｐゴシック"/>
            <a:ea typeface="ＭＳ Ｐゴシック"/>
          </a:endParaRPr>
        </a:p>
        <a:p>
          <a:pPr algn="ctr" rtl="0">
            <a:defRPr sz="1000"/>
          </a:pPr>
          <a:endParaRPr lang="ja-JP" altLang="en-US" sz="1200" b="1" i="0" strike="noStrike">
            <a:solidFill>
              <a:srgbClr val="000000"/>
            </a:solidFill>
            <a:latin typeface="ＭＳ Ｐゴシック"/>
            <a:ea typeface="ＭＳ Ｐゴシック"/>
          </a:endParaRPr>
        </a:p>
      </xdr:txBody>
    </xdr:sp>
    <xdr:clientData/>
  </xdr:twoCellAnchor>
  <xdr:twoCellAnchor>
    <xdr:from>
      <xdr:col>2</xdr:col>
      <xdr:colOff>257175</xdr:colOff>
      <xdr:row>39</xdr:row>
      <xdr:rowOff>28575</xdr:rowOff>
    </xdr:from>
    <xdr:to>
      <xdr:col>13</xdr:col>
      <xdr:colOff>171450</xdr:colOff>
      <xdr:row>43</xdr:row>
      <xdr:rowOff>0</xdr:rowOff>
    </xdr:to>
    <xdr:grpSp>
      <xdr:nvGrpSpPr>
        <xdr:cNvPr id="1782" name="Group 758"/>
        <xdr:cNvGrpSpPr>
          <a:grpSpLocks/>
        </xdr:cNvGrpSpPr>
      </xdr:nvGrpSpPr>
      <xdr:grpSpPr bwMode="auto">
        <a:xfrm>
          <a:off x="971550" y="8277225"/>
          <a:ext cx="6486525" cy="619125"/>
          <a:chOff x="102" y="679"/>
          <a:chExt cx="688" cy="65"/>
        </a:xfrm>
      </xdr:grpSpPr>
      <xdr:sp macro="" textlink="">
        <xdr:nvSpPr>
          <xdr:cNvPr id="1519" name="Text Box 495" descr="キャンバス"/>
          <xdr:cNvSpPr txBox="1">
            <a:spLocks noChangeArrowheads="1"/>
          </xdr:cNvSpPr>
        </xdr:nvSpPr>
        <xdr:spPr bwMode="auto">
          <a:xfrm>
            <a:off x="102" y="713"/>
            <a:ext cx="233" cy="31"/>
          </a:xfrm>
          <a:prstGeom prst="rect">
            <a:avLst/>
          </a:prstGeom>
          <a:blipFill dpi="0" rotWithShape="1">
            <a:blip xmlns:r="http://schemas.openxmlformats.org/officeDocument/2006/relationships" r:embed="rId1" cstate="print"/>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1520" name="Text Box 496" descr="オーク"/>
          <xdr:cNvSpPr txBox="1">
            <a:spLocks noChangeArrowheads="1"/>
          </xdr:cNvSpPr>
        </xdr:nvSpPr>
        <xdr:spPr bwMode="auto">
          <a:xfrm>
            <a:off x="572" y="713"/>
            <a:ext cx="218" cy="31"/>
          </a:xfrm>
          <a:prstGeom prst="rect">
            <a:avLst/>
          </a:prstGeom>
          <a:blipFill dpi="0" rotWithShape="1">
            <a:blip xmlns:r="http://schemas.openxmlformats.org/officeDocument/2006/relationships" r:embed="rId2" cstate="print"/>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1521" name="Picture 497"/>
          <xdr:cNvPicPr>
            <a:picLocks noChangeAspect="1" noChangeArrowheads="1"/>
          </xdr:cNvPicPr>
        </xdr:nvPicPr>
        <xdr:blipFill>
          <a:blip xmlns:r="http://schemas.openxmlformats.org/officeDocument/2006/relationships" r:embed="rId3" cstate="print"/>
          <a:srcRect/>
          <a:stretch>
            <a:fillRect/>
          </a:stretch>
        </xdr:blipFill>
        <xdr:spPr bwMode="auto">
          <a:xfrm>
            <a:off x="734" y="683"/>
            <a:ext cx="52" cy="24"/>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1522" name="Picture 498"/>
          <xdr:cNvPicPr>
            <a:picLocks noChangeAspect="1" noChangeArrowheads="1"/>
          </xdr:cNvPicPr>
        </xdr:nvPicPr>
        <xdr:blipFill>
          <a:blip xmlns:r="http://schemas.openxmlformats.org/officeDocument/2006/relationships" r:embed="rId4" cstate="print"/>
          <a:srcRect/>
          <a:stretch>
            <a:fillRect/>
          </a:stretch>
        </xdr:blipFill>
        <xdr:spPr bwMode="auto">
          <a:xfrm>
            <a:off x="106" y="679"/>
            <a:ext cx="49" cy="26"/>
          </a:xfrm>
          <a:prstGeom prst="rect">
            <a:avLst/>
          </a:prstGeom>
          <a:noFill/>
        </xdr:spPr>
      </xdr:pic>
    </xdr:grpSp>
    <xdr:clientData/>
  </xdr:twoCellAnchor>
  <xdr:twoCellAnchor editAs="oneCell">
    <xdr:from>
      <xdr:col>4</xdr:col>
      <xdr:colOff>104775</xdr:colOff>
      <xdr:row>25</xdr:row>
      <xdr:rowOff>142875</xdr:rowOff>
    </xdr:from>
    <xdr:to>
      <xdr:col>4</xdr:col>
      <xdr:colOff>333375</xdr:colOff>
      <xdr:row>27</xdr:row>
      <xdr:rowOff>28575</xdr:rowOff>
    </xdr:to>
    <xdr:pic>
      <xdr:nvPicPr>
        <xdr:cNvPr id="1700" name="Picture 676"/>
        <xdr:cNvPicPr>
          <a:picLocks noChangeAspect="1" noChangeArrowheads="1"/>
        </xdr:cNvPicPr>
      </xdr:nvPicPr>
      <xdr:blipFill>
        <a:blip xmlns:r="http://schemas.openxmlformats.org/officeDocument/2006/relationships" r:embed="rId5" cstate="print"/>
        <a:srcRect/>
        <a:stretch>
          <a:fillRect/>
        </a:stretch>
      </xdr:blipFill>
      <xdr:spPr bwMode="auto">
        <a:xfrm>
          <a:off x="2209800" y="6124575"/>
          <a:ext cx="228600" cy="209550"/>
        </a:xfrm>
        <a:prstGeom prst="rect">
          <a:avLst/>
        </a:prstGeom>
        <a:noFill/>
      </xdr:spPr>
    </xdr:pic>
    <xdr:clientData/>
  </xdr:twoCellAnchor>
  <xdr:twoCellAnchor>
    <xdr:from>
      <xdr:col>0</xdr:col>
      <xdr:colOff>142875</xdr:colOff>
      <xdr:row>51</xdr:row>
      <xdr:rowOff>114300</xdr:rowOff>
    </xdr:from>
    <xdr:to>
      <xdr:col>2</xdr:col>
      <xdr:colOff>0</xdr:colOff>
      <xdr:row>53</xdr:row>
      <xdr:rowOff>66675</xdr:rowOff>
    </xdr:to>
    <xdr:pic>
      <xdr:nvPicPr>
        <xdr:cNvPr id="1780" name="Picture 756"/>
        <xdr:cNvPicPr>
          <a:picLocks noChangeAspect="1" noChangeArrowheads="1"/>
        </xdr:cNvPicPr>
      </xdr:nvPicPr>
      <xdr:blipFill>
        <a:blip xmlns:r="http://schemas.openxmlformats.org/officeDocument/2006/relationships" r:embed="rId4" cstate="print"/>
        <a:srcRect/>
        <a:stretch>
          <a:fillRect/>
        </a:stretch>
      </xdr:blipFill>
      <xdr:spPr bwMode="auto">
        <a:xfrm>
          <a:off x="142875" y="8582025"/>
          <a:ext cx="571500" cy="276225"/>
        </a:xfrm>
        <a:prstGeom prst="rect">
          <a:avLst/>
        </a:prstGeom>
        <a:noFill/>
      </xdr:spPr>
    </xdr:pic>
    <xdr:clientData/>
  </xdr:twoCellAnchor>
  <xdr:twoCellAnchor>
    <xdr:from>
      <xdr:col>0</xdr:col>
      <xdr:colOff>180975</xdr:colOff>
      <xdr:row>73</xdr:row>
      <xdr:rowOff>123825</xdr:rowOff>
    </xdr:from>
    <xdr:to>
      <xdr:col>1</xdr:col>
      <xdr:colOff>457200</xdr:colOff>
      <xdr:row>75</xdr:row>
      <xdr:rowOff>28575</xdr:rowOff>
    </xdr:to>
    <xdr:pic>
      <xdr:nvPicPr>
        <xdr:cNvPr id="1781" name="Picture 757"/>
        <xdr:cNvPicPr>
          <a:picLocks noChangeAspect="1" noChangeArrowheads="1"/>
        </xdr:cNvPicPr>
      </xdr:nvPicPr>
      <xdr:blipFill>
        <a:blip xmlns:r="http://schemas.openxmlformats.org/officeDocument/2006/relationships" r:embed="rId3" cstate="print"/>
        <a:srcRect/>
        <a:stretch>
          <a:fillRect/>
        </a:stretch>
      </xdr:blipFill>
      <xdr:spPr bwMode="auto">
        <a:xfrm>
          <a:off x="180975" y="12153900"/>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9</xdr:col>
      <xdr:colOff>95250</xdr:colOff>
      <xdr:row>2</xdr:row>
      <xdr:rowOff>95250</xdr:rowOff>
    </xdr:from>
    <xdr:to>
      <xdr:col>12</xdr:col>
      <xdr:colOff>76200</xdr:colOff>
      <xdr:row>6</xdr:row>
      <xdr:rowOff>66675</xdr:rowOff>
    </xdr:to>
    <xdr:sp macro="" textlink="">
      <xdr:nvSpPr>
        <xdr:cNvPr id="1783" name="Text Box 759" descr="キャンバス"/>
        <xdr:cNvSpPr txBox="1">
          <a:spLocks noChangeArrowheads="1"/>
        </xdr:cNvSpPr>
      </xdr:nvSpPr>
      <xdr:spPr bwMode="auto">
        <a:xfrm>
          <a:off x="4667250" y="419100"/>
          <a:ext cx="2000250" cy="619125"/>
        </a:xfrm>
        <a:prstGeom prst="rect">
          <a:avLst/>
        </a:prstGeom>
        <a:blipFill dpi="0" rotWithShape="1">
          <a:blip xmlns:r="http://schemas.openxmlformats.org/officeDocument/2006/relationships" r:embed="rId1" cstate="print"/>
          <a:srcRect/>
          <a:tile tx="0" ty="0" sx="100000" sy="100000" flip="none" algn="tl"/>
        </a:blip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指定したセルの範囲内で</a:t>
          </a:r>
        </a:p>
        <a:p>
          <a:pPr algn="l" rtl="0">
            <a:defRPr sz="1000"/>
          </a:pPr>
          <a:r>
            <a:rPr lang="ja-JP" altLang="en-US" sz="1100" b="0" i="0" strike="noStrike">
              <a:solidFill>
                <a:srgbClr val="000000"/>
              </a:solidFill>
              <a:latin typeface="ＭＳ Ｐゴシック"/>
              <a:ea typeface="ＭＳ Ｐゴシック"/>
            </a:rPr>
            <a:t>｛</a:t>
          </a:r>
          <a:r>
            <a:rPr lang="ja-JP" altLang="en-US" sz="1100" b="1" i="0" strike="noStrike">
              <a:solidFill>
                <a:srgbClr val="0000FF"/>
              </a:solidFill>
              <a:latin typeface="ＭＳ Ｐゴシック"/>
              <a:ea typeface="ＭＳ Ｐゴシック"/>
            </a:rPr>
            <a:t>検索条件</a:t>
          </a:r>
          <a:r>
            <a:rPr lang="ja-JP" altLang="en-US" sz="1100" b="0" i="0" strike="noStrike">
              <a:solidFill>
                <a:srgbClr val="000000"/>
              </a:solidFill>
              <a:latin typeface="ＭＳ Ｐゴシック"/>
              <a:ea typeface="ＭＳ Ｐゴシック"/>
            </a:rPr>
            <a:t>｝に一致する</a:t>
          </a:r>
        </a:p>
        <a:p>
          <a:pPr algn="l" rtl="0">
            <a:defRPr sz="1000"/>
          </a:pPr>
          <a:r>
            <a:rPr lang="ja-JP" altLang="en-US" sz="1100" b="1" i="0" strike="noStrike">
              <a:solidFill>
                <a:srgbClr val="000000"/>
              </a:solidFill>
              <a:latin typeface="ＭＳ Ｐゴシック"/>
              <a:ea typeface="ＭＳ Ｐゴシック"/>
            </a:rPr>
            <a:t>セルの個数</a:t>
          </a:r>
          <a:r>
            <a:rPr lang="ja-JP" altLang="en-US" sz="1100" b="0" i="0" strike="noStrike">
              <a:solidFill>
                <a:srgbClr val="000000"/>
              </a:solidFill>
              <a:latin typeface="ＭＳ Ｐゴシック"/>
              <a:ea typeface="ＭＳ Ｐゴシック"/>
            </a:rPr>
            <a:t>を計算します。</a:t>
          </a:r>
        </a:p>
      </xdr:txBody>
    </xdr:sp>
    <xdr:clientData/>
  </xdr:twoCellAnchor>
  <xdr:twoCellAnchor editAs="oneCell">
    <xdr:from>
      <xdr:col>4</xdr:col>
      <xdr:colOff>495300</xdr:colOff>
      <xdr:row>59</xdr:row>
      <xdr:rowOff>142875</xdr:rowOff>
    </xdr:from>
    <xdr:to>
      <xdr:col>5</xdr:col>
      <xdr:colOff>28575</xdr:colOff>
      <xdr:row>61</xdr:row>
      <xdr:rowOff>28575</xdr:rowOff>
    </xdr:to>
    <xdr:pic>
      <xdr:nvPicPr>
        <xdr:cNvPr id="1785" name="Picture 761"/>
        <xdr:cNvPicPr>
          <a:picLocks noChangeAspect="1" noChangeArrowheads="1"/>
        </xdr:cNvPicPr>
      </xdr:nvPicPr>
      <xdr:blipFill>
        <a:blip xmlns:r="http://schemas.openxmlformats.org/officeDocument/2006/relationships" r:embed="rId5" cstate="print"/>
        <a:srcRect/>
        <a:stretch>
          <a:fillRect/>
        </a:stretch>
      </xdr:blipFill>
      <xdr:spPr bwMode="auto">
        <a:xfrm>
          <a:off x="2600325" y="9906000"/>
          <a:ext cx="228600" cy="209550"/>
        </a:xfrm>
        <a:prstGeom prst="rect">
          <a:avLst/>
        </a:prstGeom>
        <a:noFill/>
      </xdr:spPr>
    </xdr:pic>
    <xdr:clientData/>
  </xdr:twoCellAnchor>
  <xdr:twoCellAnchor>
    <xdr:from>
      <xdr:col>0</xdr:col>
      <xdr:colOff>95250</xdr:colOff>
      <xdr:row>88</xdr:row>
      <xdr:rowOff>123825</xdr:rowOff>
    </xdr:from>
    <xdr:to>
      <xdr:col>1</xdr:col>
      <xdr:colOff>447675</xdr:colOff>
      <xdr:row>90</xdr:row>
      <xdr:rowOff>76200</xdr:rowOff>
    </xdr:to>
    <xdr:pic>
      <xdr:nvPicPr>
        <xdr:cNvPr id="1792" name="Picture 768"/>
        <xdr:cNvPicPr>
          <a:picLocks noChangeAspect="1" noChangeArrowheads="1"/>
        </xdr:cNvPicPr>
      </xdr:nvPicPr>
      <xdr:blipFill>
        <a:blip xmlns:r="http://schemas.openxmlformats.org/officeDocument/2006/relationships" r:embed="rId4" cstate="print"/>
        <a:srcRect/>
        <a:stretch>
          <a:fillRect/>
        </a:stretch>
      </xdr:blipFill>
      <xdr:spPr bwMode="auto">
        <a:xfrm>
          <a:off x="95250" y="14582775"/>
          <a:ext cx="571500" cy="276225"/>
        </a:xfrm>
        <a:prstGeom prst="rect">
          <a:avLst/>
        </a:prstGeom>
        <a:noFill/>
      </xdr:spPr>
    </xdr:pic>
    <xdr:clientData/>
  </xdr:twoCellAnchor>
  <xdr:twoCellAnchor>
    <xdr:from>
      <xdr:col>9</xdr:col>
      <xdr:colOff>85725</xdr:colOff>
      <xdr:row>88</xdr:row>
      <xdr:rowOff>142875</xdr:rowOff>
    </xdr:from>
    <xdr:to>
      <xdr:col>9</xdr:col>
      <xdr:colOff>581025</xdr:colOff>
      <xdr:row>90</xdr:row>
      <xdr:rowOff>47625</xdr:rowOff>
    </xdr:to>
    <xdr:pic>
      <xdr:nvPicPr>
        <xdr:cNvPr id="1793" name="Picture 769"/>
        <xdr:cNvPicPr>
          <a:picLocks noChangeAspect="1" noChangeArrowheads="1"/>
        </xdr:cNvPicPr>
      </xdr:nvPicPr>
      <xdr:blipFill>
        <a:blip xmlns:r="http://schemas.openxmlformats.org/officeDocument/2006/relationships" r:embed="rId3" cstate="print"/>
        <a:srcRect/>
        <a:stretch>
          <a:fillRect/>
        </a:stretch>
      </xdr:blipFill>
      <xdr:spPr bwMode="auto">
        <a:xfrm>
          <a:off x="4657725" y="14601825"/>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66675</xdr:colOff>
      <xdr:row>124</xdr:row>
      <xdr:rowOff>104775</xdr:rowOff>
    </xdr:from>
    <xdr:to>
      <xdr:col>1</xdr:col>
      <xdr:colOff>419100</xdr:colOff>
      <xdr:row>126</xdr:row>
      <xdr:rowOff>57150</xdr:rowOff>
    </xdr:to>
    <xdr:pic>
      <xdr:nvPicPr>
        <xdr:cNvPr id="1799" name="Picture 775"/>
        <xdr:cNvPicPr>
          <a:picLocks noChangeAspect="1" noChangeArrowheads="1"/>
        </xdr:cNvPicPr>
      </xdr:nvPicPr>
      <xdr:blipFill>
        <a:blip xmlns:r="http://schemas.openxmlformats.org/officeDocument/2006/relationships" r:embed="rId4" cstate="print"/>
        <a:srcRect/>
        <a:stretch>
          <a:fillRect/>
        </a:stretch>
      </xdr:blipFill>
      <xdr:spPr bwMode="auto">
        <a:xfrm>
          <a:off x="66675" y="20393025"/>
          <a:ext cx="571500" cy="276225"/>
        </a:xfrm>
        <a:prstGeom prst="rect">
          <a:avLst/>
        </a:prstGeom>
        <a:noFill/>
      </xdr:spPr>
    </xdr:pic>
    <xdr:clientData/>
  </xdr:twoCellAnchor>
  <xdr:twoCellAnchor>
    <xdr:from>
      <xdr:col>9</xdr:col>
      <xdr:colOff>171450</xdr:colOff>
      <xdr:row>124</xdr:row>
      <xdr:rowOff>123825</xdr:rowOff>
    </xdr:from>
    <xdr:to>
      <xdr:col>9</xdr:col>
      <xdr:colOff>666750</xdr:colOff>
      <xdr:row>126</xdr:row>
      <xdr:rowOff>28575</xdr:rowOff>
    </xdr:to>
    <xdr:pic>
      <xdr:nvPicPr>
        <xdr:cNvPr id="1800" name="Picture 776"/>
        <xdr:cNvPicPr>
          <a:picLocks noChangeAspect="1" noChangeArrowheads="1"/>
        </xdr:cNvPicPr>
      </xdr:nvPicPr>
      <xdr:blipFill>
        <a:blip xmlns:r="http://schemas.openxmlformats.org/officeDocument/2006/relationships" r:embed="rId3" cstate="print"/>
        <a:srcRect/>
        <a:stretch>
          <a:fillRect/>
        </a:stretch>
      </xdr:blipFill>
      <xdr:spPr bwMode="auto">
        <a:xfrm>
          <a:off x="4743450" y="20412075"/>
          <a:ext cx="4572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76200</xdr:colOff>
      <xdr:row>137</xdr:row>
      <xdr:rowOff>104775</xdr:rowOff>
    </xdr:from>
    <xdr:to>
      <xdr:col>1</xdr:col>
      <xdr:colOff>428625</xdr:colOff>
      <xdr:row>139</xdr:row>
      <xdr:rowOff>57150</xdr:rowOff>
    </xdr:to>
    <xdr:pic>
      <xdr:nvPicPr>
        <xdr:cNvPr id="1808" name="Picture 784"/>
        <xdr:cNvPicPr>
          <a:picLocks noChangeAspect="1" noChangeArrowheads="1"/>
        </xdr:cNvPicPr>
      </xdr:nvPicPr>
      <xdr:blipFill>
        <a:blip xmlns:r="http://schemas.openxmlformats.org/officeDocument/2006/relationships" r:embed="rId4" cstate="print"/>
        <a:srcRect/>
        <a:stretch>
          <a:fillRect/>
        </a:stretch>
      </xdr:blipFill>
      <xdr:spPr bwMode="auto">
        <a:xfrm>
          <a:off x="76200" y="22879050"/>
          <a:ext cx="571500" cy="276225"/>
        </a:xfrm>
        <a:prstGeom prst="rect">
          <a:avLst/>
        </a:prstGeom>
        <a:noFill/>
      </xdr:spPr>
    </xdr:pic>
    <xdr:clientData/>
  </xdr:twoCellAnchor>
  <xdr:twoCellAnchor>
    <xdr:from>
      <xdr:col>9</xdr:col>
      <xdr:colOff>76200</xdr:colOff>
      <xdr:row>137</xdr:row>
      <xdr:rowOff>152400</xdr:rowOff>
    </xdr:from>
    <xdr:to>
      <xdr:col>9</xdr:col>
      <xdr:colOff>571500</xdr:colOff>
      <xdr:row>139</xdr:row>
      <xdr:rowOff>57150</xdr:rowOff>
    </xdr:to>
    <xdr:pic>
      <xdr:nvPicPr>
        <xdr:cNvPr id="1809" name="Picture 785"/>
        <xdr:cNvPicPr>
          <a:picLocks noChangeAspect="1" noChangeArrowheads="1"/>
        </xdr:cNvPicPr>
      </xdr:nvPicPr>
      <xdr:blipFill>
        <a:blip xmlns:r="http://schemas.openxmlformats.org/officeDocument/2006/relationships" r:embed="rId3" cstate="print"/>
        <a:srcRect/>
        <a:stretch>
          <a:fillRect/>
        </a:stretch>
      </xdr:blipFill>
      <xdr:spPr bwMode="auto">
        <a:xfrm>
          <a:off x="4648200" y="22926675"/>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180975</xdr:colOff>
      <xdr:row>186</xdr:row>
      <xdr:rowOff>76200</xdr:rowOff>
    </xdr:from>
    <xdr:to>
      <xdr:col>1</xdr:col>
      <xdr:colOff>457200</xdr:colOff>
      <xdr:row>187</xdr:row>
      <xdr:rowOff>142875</xdr:rowOff>
    </xdr:to>
    <xdr:pic>
      <xdr:nvPicPr>
        <xdr:cNvPr id="1817" name="Picture 793"/>
        <xdr:cNvPicPr>
          <a:picLocks noChangeAspect="1" noChangeArrowheads="1"/>
        </xdr:cNvPicPr>
      </xdr:nvPicPr>
      <xdr:blipFill>
        <a:blip xmlns:r="http://schemas.openxmlformats.org/officeDocument/2006/relationships" r:embed="rId3" cstate="print"/>
        <a:srcRect/>
        <a:stretch>
          <a:fillRect/>
        </a:stretch>
      </xdr:blipFill>
      <xdr:spPr bwMode="auto">
        <a:xfrm>
          <a:off x="180975" y="30784800"/>
          <a:ext cx="495300" cy="2286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9</xdr:col>
      <xdr:colOff>276225</xdr:colOff>
      <xdr:row>76</xdr:row>
      <xdr:rowOff>47625</xdr:rowOff>
    </xdr:from>
    <xdr:to>
      <xdr:col>11</xdr:col>
      <xdr:colOff>447675</xdr:colOff>
      <xdr:row>80</xdr:row>
      <xdr:rowOff>66675</xdr:rowOff>
    </xdr:to>
    <xdr:pic>
      <xdr:nvPicPr>
        <xdr:cNvPr id="1827" name="Picture 803"/>
        <xdr:cNvPicPr>
          <a:picLocks noChangeAspect="1" noChangeArrowheads="1"/>
        </xdr:cNvPicPr>
      </xdr:nvPicPr>
      <xdr:blipFill>
        <a:blip xmlns:r="http://schemas.openxmlformats.org/officeDocument/2006/relationships" r:embed="rId6" cstate="print"/>
        <a:srcRect/>
        <a:stretch>
          <a:fillRect/>
        </a:stretch>
      </xdr:blipFill>
      <xdr:spPr bwMode="auto">
        <a:xfrm>
          <a:off x="4848225" y="14287500"/>
          <a:ext cx="1495425" cy="666750"/>
        </a:xfrm>
        <a:prstGeom prst="rect">
          <a:avLst/>
        </a:prstGeom>
        <a:noFill/>
      </xdr:spPr>
    </xdr:pic>
    <xdr:clientData/>
  </xdr:twoCellAnchor>
  <xdr:twoCellAnchor editAs="oneCell">
    <xdr:from>
      <xdr:col>2</xdr:col>
      <xdr:colOff>171450</xdr:colOff>
      <xdr:row>119</xdr:row>
      <xdr:rowOff>28575</xdr:rowOff>
    </xdr:from>
    <xdr:to>
      <xdr:col>5</xdr:col>
      <xdr:colOff>19050</xdr:colOff>
      <xdr:row>123</xdr:row>
      <xdr:rowOff>76200</xdr:rowOff>
    </xdr:to>
    <xdr:pic>
      <xdr:nvPicPr>
        <xdr:cNvPr id="1829" name="Picture 805"/>
        <xdr:cNvPicPr>
          <a:picLocks noChangeAspect="1" noChangeArrowheads="1"/>
        </xdr:cNvPicPr>
      </xdr:nvPicPr>
      <xdr:blipFill>
        <a:blip xmlns:r="http://schemas.openxmlformats.org/officeDocument/2006/relationships" r:embed="rId7" cstate="print"/>
        <a:srcRect/>
        <a:stretch>
          <a:fillRect/>
        </a:stretch>
      </xdr:blipFill>
      <xdr:spPr bwMode="auto">
        <a:xfrm>
          <a:off x="885825" y="21231225"/>
          <a:ext cx="1933575" cy="695325"/>
        </a:xfrm>
        <a:prstGeom prst="rect">
          <a:avLst/>
        </a:prstGeom>
        <a:noFill/>
      </xdr:spPr>
    </xdr:pic>
    <xdr:clientData/>
  </xdr:twoCellAnchor>
  <xdr:twoCellAnchor>
    <xdr:from>
      <xdr:col>5</xdr:col>
      <xdr:colOff>104775</xdr:colOff>
      <xdr:row>154</xdr:row>
      <xdr:rowOff>57150</xdr:rowOff>
    </xdr:from>
    <xdr:to>
      <xdr:col>9</xdr:col>
      <xdr:colOff>238125</xdr:colOff>
      <xdr:row>165</xdr:row>
      <xdr:rowOff>123825</xdr:rowOff>
    </xdr:to>
    <xdr:grpSp>
      <xdr:nvGrpSpPr>
        <xdr:cNvPr id="1838" name="Group 814"/>
        <xdr:cNvGrpSpPr>
          <a:grpSpLocks/>
        </xdr:cNvGrpSpPr>
      </xdr:nvGrpSpPr>
      <xdr:grpSpPr bwMode="auto">
        <a:xfrm>
          <a:off x="2905125" y="27308175"/>
          <a:ext cx="1905000" cy="1847850"/>
          <a:chOff x="307" y="2698"/>
          <a:chExt cx="200" cy="194"/>
        </a:xfrm>
      </xdr:grpSpPr>
      <xdr:grpSp>
        <xdr:nvGrpSpPr>
          <xdr:cNvPr id="1835" name="Group 811"/>
          <xdr:cNvGrpSpPr>
            <a:grpSpLocks/>
          </xdr:cNvGrpSpPr>
        </xdr:nvGrpSpPr>
        <xdr:grpSpPr bwMode="auto">
          <a:xfrm>
            <a:off x="307" y="2698"/>
            <a:ext cx="195" cy="85"/>
            <a:chOff x="307" y="2698"/>
            <a:chExt cx="195" cy="85"/>
          </a:xfrm>
        </xdr:grpSpPr>
        <xdr:pic>
          <xdr:nvPicPr>
            <xdr:cNvPr id="1831" name="Picture 807"/>
            <xdr:cNvPicPr>
              <a:picLocks noChangeAspect="1" noChangeArrowheads="1"/>
            </xdr:cNvPicPr>
          </xdr:nvPicPr>
          <xdr:blipFill>
            <a:blip xmlns:r="http://schemas.openxmlformats.org/officeDocument/2006/relationships" r:embed="rId8" cstate="print"/>
            <a:srcRect/>
            <a:stretch>
              <a:fillRect/>
            </a:stretch>
          </xdr:blipFill>
          <xdr:spPr bwMode="auto">
            <a:xfrm>
              <a:off x="307" y="2708"/>
              <a:ext cx="195" cy="75"/>
            </a:xfrm>
            <a:prstGeom prst="rect">
              <a:avLst/>
            </a:prstGeom>
            <a:noFill/>
          </xdr:spPr>
        </xdr:pic>
        <xdr:sp macro="" textlink="">
          <xdr:nvSpPr>
            <xdr:cNvPr id="1834" name="Text Box 810"/>
            <xdr:cNvSpPr txBox="1">
              <a:spLocks noChangeArrowheads="1"/>
            </xdr:cNvSpPr>
          </xdr:nvSpPr>
          <xdr:spPr bwMode="auto">
            <a:xfrm>
              <a:off x="377" y="2698"/>
              <a:ext cx="64" cy="21"/>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（問題２）</a:t>
              </a:r>
            </a:p>
          </xdr:txBody>
        </xdr:sp>
      </xdr:grpSp>
      <xdr:grpSp>
        <xdr:nvGrpSpPr>
          <xdr:cNvPr id="1837" name="Group 813"/>
          <xdr:cNvGrpSpPr>
            <a:grpSpLocks/>
          </xdr:cNvGrpSpPr>
        </xdr:nvGrpSpPr>
        <xdr:grpSpPr bwMode="auto">
          <a:xfrm>
            <a:off x="310" y="2809"/>
            <a:ext cx="197" cy="83"/>
            <a:chOff x="310" y="2809"/>
            <a:chExt cx="197" cy="83"/>
          </a:xfrm>
        </xdr:grpSpPr>
        <xdr:pic>
          <xdr:nvPicPr>
            <xdr:cNvPr id="1833" name="Picture 809"/>
            <xdr:cNvPicPr>
              <a:picLocks noChangeAspect="1" noChangeArrowheads="1"/>
            </xdr:cNvPicPr>
          </xdr:nvPicPr>
          <xdr:blipFill>
            <a:blip xmlns:r="http://schemas.openxmlformats.org/officeDocument/2006/relationships" r:embed="rId9" cstate="print"/>
            <a:srcRect/>
            <a:stretch>
              <a:fillRect/>
            </a:stretch>
          </xdr:blipFill>
          <xdr:spPr bwMode="auto">
            <a:xfrm>
              <a:off x="310" y="2821"/>
              <a:ext cx="197" cy="71"/>
            </a:xfrm>
            <a:prstGeom prst="rect">
              <a:avLst/>
            </a:prstGeom>
            <a:noFill/>
          </xdr:spPr>
        </xdr:pic>
        <xdr:sp macro="" textlink="">
          <xdr:nvSpPr>
            <xdr:cNvPr id="1836" name="Text Box 812"/>
            <xdr:cNvSpPr txBox="1">
              <a:spLocks noChangeArrowheads="1"/>
            </xdr:cNvSpPr>
          </xdr:nvSpPr>
          <xdr:spPr bwMode="auto">
            <a:xfrm>
              <a:off x="376" y="2809"/>
              <a:ext cx="68" cy="22"/>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（問題３）</a:t>
              </a:r>
            </a:p>
          </xdr:txBody>
        </xdr:sp>
      </xdr:grpSp>
    </xdr:grpSp>
    <xdr:clientData/>
  </xdr:twoCellAnchor>
  <xdr:twoCellAnchor>
    <xdr:from>
      <xdr:col>4</xdr:col>
      <xdr:colOff>400050</xdr:colOff>
      <xdr:row>19</xdr:row>
      <xdr:rowOff>0</xdr:rowOff>
    </xdr:from>
    <xdr:to>
      <xdr:col>6</xdr:col>
      <xdr:colOff>514350</xdr:colOff>
      <xdr:row>21</xdr:row>
      <xdr:rowOff>66675</xdr:rowOff>
    </xdr:to>
    <xdr:pic>
      <xdr:nvPicPr>
        <xdr:cNvPr id="1841" name="Picture 817"/>
        <xdr:cNvPicPr>
          <a:picLocks noChangeAspect="1" noChangeArrowheads="1"/>
        </xdr:cNvPicPr>
      </xdr:nvPicPr>
      <xdr:blipFill>
        <a:blip xmlns:r="http://schemas.openxmlformats.org/officeDocument/2006/relationships" r:embed="rId10" cstate="print"/>
        <a:srcRect/>
        <a:stretch>
          <a:fillRect/>
        </a:stretch>
      </xdr:blipFill>
      <xdr:spPr bwMode="auto">
        <a:xfrm>
          <a:off x="2505075" y="3209925"/>
          <a:ext cx="1504950" cy="466725"/>
        </a:xfrm>
        <a:prstGeom prst="rect">
          <a:avLst/>
        </a:prstGeom>
        <a:noFill/>
        <a:ln w="38100" cmpd="dbl">
          <a:solidFill>
            <a:srgbClr val="000000"/>
          </a:solidFill>
          <a:miter lim="800000"/>
          <a:headEnd/>
          <a:tailEnd/>
        </a:ln>
      </xdr:spPr>
    </xdr:pic>
    <xdr:clientData/>
  </xdr:twoCellAnchor>
  <xdr:twoCellAnchor editAs="oneCell">
    <xdr:from>
      <xdr:col>2</xdr:col>
      <xdr:colOff>657225</xdr:colOff>
      <xdr:row>7</xdr:row>
      <xdr:rowOff>561975</xdr:rowOff>
    </xdr:from>
    <xdr:to>
      <xdr:col>13</xdr:col>
      <xdr:colOff>47625</xdr:colOff>
      <xdr:row>7</xdr:row>
      <xdr:rowOff>1866900</xdr:rowOff>
    </xdr:to>
    <xdr:pic>
      <xdr:nvPicPr>
        <xdr:cNvPr id="39" name="Picture 839"/>
        <xdr:cNvPicPr>
          <a:picLocks noChangeAspect="1" noChangeArrowheads="1"/>
        </xdr:cNvPicPr>
      </xdr:nvPicPr>
      <xdr:blipFill>
        <a:blip xmlns:r="http://schemas.openxmlformats.org/officeDocument/2006/relationships" r:embed="rId11" cstate="print"/>
        <a:srcRect/>
        <a:stretch>
          <a:fillRect/>
        </a:stretch>
      </xdr:blipFill>
      <xdr:spPr bwMode="auto">
        <a:xfrm>
          <a:off x="1371600" y="1695450"/>
          <a:ext cx="5962650" cy="1304925"/>
        </a:xfrm>
        <a:prstGeom prst="rect">
          <a:avLst/>
        </a:prstGeom>
        <a:noFill/>
      </xdr:spPr>
    </xdr:pic>
    <xdr:clientData/>
  </xdr:twoCellAnchor>
  <xdr:twoCellAnchor editAs="oneCell">
    <xdr:from>
      <xdr:col>9</xdr:col>
      <xdr:colOff>104775</xdr:colOff>
      <xdr:row>18</xdr:row>
      <xdr:rowOff>95250</xdr:rowOff>
    </xdr:from>
    <xdr:to>
      <xdr:col>15</xdr:col>
      <xdr:colOff>142875</xdr:colOff>
      <xdr:row>38</xdr:row>
      <xdr:rowOff>95250</xdr:rowOff>
    </xdr:to>
    <xdr:pic>
      <xdr:nvPicPr>
        <xdr:cNvPr id="40" name="Picture 841"/>
        <xdr:cNvPicPr>
          <a:picLocks noChangeAspect="1" noChangeArrowheads="1"/>
        </xdr:cNvPicPr>
      </xdr:nvPicPr>
      <xdr:blipFill>
        <a:blip xmlns:r="http://schemas.openxmlformats.org/officeDocument/2006/relationships" r:embed="rId12" cstate="print"/>
        <a:srcRect/>
        <a:stretch>
          <a:fillRect/>
        </a:stretch>
      </xdr:blipFill>
      <xdr:spPr bwMode="auto">
        <a:xfrm>
          <a:off x="4676775" y="4867275"/>
          <a:ext cx="4143375" cy="3314700"/>
        </a:xfrm>
        <a:prstGeom prst="rect">
          <a:avLst/>
        </a:prstGeom>
        <a:noFill/>
      </xdr:spPr>
    </xdr:pic>
    <xdr:clientData/>
  </xdr:twoCellAnchor>
  <xdr:twoCellAnchor editAs="oneCell">
    <xdr:from>
      <xdr:col>2</xdr:col>
      <xdr:colOff>85725</xdr:colOff>
      <xdr:row>64</xdr:row>
      <xdr:rowOff>85725</xdr:rowOff>
    </xdr:from>
    <xdr:to>
      <xdr:col>9</xdr:col>
      <xdr:colOff>542925</xdr:colOff>
      <xdr:row>68</xdr:row>
      <xdr:rowOff>76200</xdr:rowOff>
    </xdr:to>
    <xdr:pic>
      <xdr:nvPicPr>
        <xdr:cNvPr id="2" name="Picture 801"/>
        <xdr:cNvPicPr>
          <a:picLocks noChangeAspect="1" noChangeArrowheads="1"/>
        </xdr:cNvPicPr>
      </xdr:nvPicPr>
      <xdr:blipFill>
        <a:blip xmlns:r="http://schemas.openxmlformats.org/officeDocument/2006/relationships" r:embed="rId13" cstate="print"/>
        <a:srcRect/>
        <a:stretch>
          <a:fillRect/>
        </a:stretch>
      </xdr:blipFill>
      <xdr:spPr bwMode="auto">
        <a:xfrm>
          <a:off x="800100" y="12382500"/>
          <a:ext cx="4314825" cy="638175"/>
        </a:xfrm>
        <a:prstGeom prst="rect">
          <a:avLst/>
        </a:prstGeom>
        <a:noFill/>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210"/>
  <sheetViews>
    <sheetView tabSelected="1" workbookViewId="0">
      <selection activeCell="B3" sqref="B3"/>
    </sheetView>
  </sheetViews>
  <sheetFormatPr defaultRowHeight="12.75" customHeight="1"/>
  <cols>
    <col min="1" max="1" width="2.875" style="1" customWidth="1"/>
    <col min="2" max="2" width="6.5" customWidth="1"/>
    <col min="3" max="7" width="9.125" customWidth="1"/>
    <col min="8" max="8" width="3.5" customWidth="1"/>
    <col min="9" max="9" width="1.5" customWidth="1"/>
    <col min="10" max="10" width="8.25" customWidth="1"/>
    <col min="11" max="15" width="9.125" customWidth="1"/>
    <col min="16" max="16" width="7.875" customWidth="1"/>
  </cols>
  <sheetData>
    <row r="1" spans="1:16" ht="12.75" customHeight="1">
      <c r="A1" s="144" t="s">
        <v>125</v>
      </c>
      <c r="B1" s="144"/>
      <c r="C1" s="144"/>
      <c r="D1" s="144"/>
      <c r="E1" s="144"/>
      <c r="F1" s="144"/>
      <c r="G1" s="144"/>
    </row>
    <row r="8" spans="1:16" ht="155.25" customHeight="1"/>
    <row r="9" spans="1:16" ht="16.5" customHeight="1" thickBot="1">
      <c r="C9" s="157" t="s">
        <v>123</v>
      </c>
      <c r="D9" s="158"/>
      <c r="E9" s="158"/>
      <c r="F9" s="158"/>
      <c r="G9" s="158"/>
      <c r="H9" s="158"/>
      <c r="I9" s="158"/>
      <c r="J9" s="158"/>
      <c r="K9" s="158"/>
      <c r="L9" s="158"/>
      <c r="M9" s="158"/>
      <c r="N9" s="159"/>
      <c r="O9" s="6"/>
    </row>
    <row r="10" spans="1:16" s="2" customFormat="1" ht="12.75" customHeight="1" thickTop="1">
      <c r="A10" s="4"/>
      <c r="B10" s="4"/>
      <c r="C10" s="4"/>
      <c r="D10" s="5"/>
      <c r="E10" s="5"/>
      <c r="F10" s="5"/>
      <c r="G10" s="5"/>
      <c r="H10" s="5"/>
      <c r="I10" s="5"/>
      <c r="J10" s="5"/>
      <c r="K10" s="5"/>
      <c r="L10" s="5"/>
      <c r="M10" s="5"/>
      <c r="N10" s="5"/>
      <c r="O10" s="5"/>
    </row>
    <row r="11" spans="1:16" s="2" customFormat="1" ht="12.75" customHeight="1">
      <c r="F11" s="29" t="s">
        <v>12</v>
      </c>
      <c r="G11" s="30"/>
      <c r="H11" s="30"/>
      <c r="I11" s="30"/>
      <c r="J11" s="30"/>
      <c r="K11" s="5"/>
      <c r="L11" s="5"/>
      <c r="M11" s="5"/>
      <c r="N11" s="5"/>
      <c r="O11" s="5"/>
    </row>
    <row r="12" spans="1:16" ht="12.75" customHeight="1">
      <c r="A12" s="2"/>
      <c r="C12" s="2"/>
      <c r="D12" s="2"/>
      <c r="E12" s="3"/>
      <c r="F12" s="7"/>
      <c r="G12" s="8"/>
      <c r="H12" s="9"/>
      <c r="I12" s="2"/>
      <c r="J12" s="2"/>
      <c r="K12" s="2"/>
      <c r="L12" s="2"/>
      <c r="M12" s="2"/>
      <c r="N12" s="2"/>
      <c r="O12" s="2"/>
      <c r="P12" s="2"/>
    </row>
    <row r="14" spans="1:16" ht="12.75" customHeight="1">
      <c r="D14" s="161" t="s">
        <v>1</v>
      </c>
      <c r="E14" s="10" t="s">
        <v>3</v>
      </c>
      <c r="F14" s="11"/>
      <c r="G14" s="11"/>
      <c r="H14" s="11"/>
      <c r="I14" s="11"/>
      <c r="J14" s="11"/>
      <c r="K14" s="11"/>
      <c r="L14" s="11"/>
      <c r="M14" s="11"/>
      <c r="N14" s="12"/>
    </row>
    <row r="15" spans="1:16" ht="12.75" customHeight="1">
      <c r="D15" s="162"/>
      <c r="E15" s="13" t="s">
        <v>5</v>
      </c>
      <c r="F15" s="14"/>
      <c r="G15" s="14"/>
      <c r="H15" s="14"/>
      <c r="I15" s="14"/>
      <c r="J15" s="14"/>
      <c r="K15" s="14"/>
      <c r="L15" s="14"/>
      <c r="M15" s="14"/>
      <c r="N15" s="15"/>
    </row>
    <row r="16" spans="1:16" ht="12.75" customHeight="1">
      <c r="D16" s="162"/>
      <c r="E16" s="13" t="s">
        <v>2</v>
      </c>
      <c r="F16" s="14"/>
      <c r="G16" s="14"/>
      <c r="H16" s="14"/>
      <c r="I16" s="14"/>
      <c r="J16" s="14"/>
      <c r="K16" s="14"/>
      <c r="L16" s="14"/>
      <c r="M16" s="14"/>
      <c r="N16" s="15"/>
    </row>
    <row r="17" spans="2:14" ht="12.75" customHeight="1">
      <c r="D17" s="162"/>
      <c r="E17" s="13" t="s">
        <v>6</v>
      </c>
      <c r="F17" s="14"/>
      <c r="G17" s="14"/>
      <c r="H17" s="14"/>
      <c r="I17" s="14"/>
      <c r="J17" s="14"/>
      <c r="K17" s="14"/>
      <c r="L17" s="14"/>
      <c r="M17" s="14"/>
      <c r="N17" s="15"/>
    </row>
    <row r="18" spans="2:14" ht="12.75" customHeight="1" thickBot="1">
      <c r="D18" s="163"/>
      <c r="E18" s="16" t="s">
        <v>4</v>
      </c>
      <c r="F18" s="17"/>
      <c r="G18" s="17"/>
      <c r="H18" s="17"/>
      <c r="I18" s="17"/>
      <c r="J18" s="17"/>
      <c r="K18" s="17"/>
      <c r="L18" s="17"/>
      <c r="M18" s="17"/>
      <c r="N18" s="18"/>
    </row>
    <row r="19" spans="2:14" ht="12.75" customHeight="1" thickTop="1"/>
    <row r="21" spans="2:14" ht="18.75" customHeight="1" thickBot="1">
      <c r="B21" s="164" t="s">
        <v>13</v>
      </c>
      <c r="C21" s="165"/>
      <c r="D21" s="166"/>
      <c r="E21" s="28"/>
      <c r="F21" s="28"/>
      <c r="G21" s="28"/>
      <c r="H21" s="28"/>
    </row>
    <row r="22" spans="2:14" ht="12.75" customHeight="1" thickTop="1">
      <c r="D22" s="28"/>
      <c r="E22" s="28"/>
      <c r="F22" s="28"/>
      <c r="G22" s="28"/>
      <c r="H22" s="28"/>
    </row>
    <row r="23" spans="2:14" ht="12.75" customHeight="1">
      <c r="B23" t="s">
        <v>14</v>
      </c>
      <c r="D23" s="28"/>
      <c r="E23" s="28"/>
      <c r="F23" s="28"/>
      <c r="G23" s="28"/>
      <c r="H23" s="28"/>
    </row>
    <row r="24" spans="2:14" ht="12.75" customHeight="1">
      <c r="B24" s="121" t="s">
        <v>124</v>
      </c>
      <c r="D24" s="28"/>
      <c r="E24" s="28"/>
      <c r="F24" s="28"/>
      <c r="G24" s="28"/>
      <c r="H24" s="28"/>
    </row>
    <row r="25" spans="2:14" ht="12.75" customHeight="1">
      <c r="B25" s="19" t="s">
        <v>7</v>
      </c>
      <c r="D25" s="28"/>
      <c r="E25" s="28"/>
      <c r="F25" s="28"/>
      <c r="G25" s="28"/>
      <c r="H25" s="28"/>
    </row>
    <row r="26" spans="2:14" ht="12.75" customHeight="1">
      <c r="B26" s="19" t="s">
        <v>8</v>
      </c>
      <c r="D26" s="28"/>
      <c r="E26" s="28"/>
      <c r="F26" s="28"/>
      <c r="G26" s="28"/>
      <c r="H26" s="28"/>
    </row>
    <row r="27" spans="2:14" ht="12.75" customHeight="1">
      <c r="B27" s="19" t="s">
        <v>128</v>
      </c>
      <c r="D27" s="28"/>
      <c r="E27" s="28"/>
      <c r="F27" s="28"/>
      <c r="G27" s="28"/>
      <c r="H27" s="28"/>
    </row>
    <row r="28" spans="2:14" ht="12.75" customHeight="1">
      <c r="B28" s="20" t="s">
        <v>9</v>
      </c>
    </row>
    <row r="29" spans="2:14" ht="12.75" customHeight="1">
      <c r="B29" s="21" t="s">
        <v>17</v>
      </c>
      <c r="C29" s="4"/>
    </row>
    <row r="30" spans="2:14" ht="12.75" customHeight="1">
      <c r="B30" s="20" t="s">
        <v>18</v>
      </c>
    </row>
    <row r="31" spans="2:14" ht="12.75" customHeight="1">
      <c r="B31" s="20" t="s">
        <v>15</v>
      </c>
    </row>
    <row r="32" spans="2:14" ht="12.75" customHeight="1">
      <c r="B32" s="20" t="s">
        <v>16</v>
      </c>
    </row>
    <row r="33" spans="2:14" ht="12.75" customHeight="1">
      <c r="B33" s="20" t="s">
        <v>10</v>
      </c>
    </row>
    <row r="34" spans="2:14" ht="12.75" customHeight="1">
      <c r="B34" s="20"/>
    </row>
    <row r="36" spans="2:14" s="4" customFormat="1" ht="12.75" customHeight="1">
      <c r="C36" s="167" t="s">
        <v>103</v>
      </c>
      <c r="D36" s="168"/>
      <c r="E36" s="168"/>
      <c r="F36" s="168"/>
      <c r="G36" s="169"/>
    </row>
    <row r="37" spans="2:14" s="4" customFormat="1" ht="12.75" customHeight="1" thickBot="1">
      <c r="C37" s="170"/>
      <c r="D37" s="171"/>
      <c r="E37" s="171"/>
      <c r="F37" s="171"/>
      <c r="G37" s="172"/>
    </row>
    <row r="38" spans="2:14" ht="12.75" customHeight="1" thickTop="1"/>
    <row r="46" spans="2:14" ht="12.75" customHeight="1">
      <c r="K46" s="160" t="s">
        <v>0</v>
      </c>
      <c r="L46" s="160"/>
      <c r="M46" s="160"/>
      <c r="N46" s="160"/>
    </row>
    <row r="49" spans="2:15" ht="12.75" customHeight="1">
      <c r="B49" s="24" t="s">
        <v>108</v>
      </c>
      <c r="C49" s="25"/>
      <c r="D49" s="25"/>
      <c r="E49" s="25"/>
      <c r="J49" s="24" t="s">
        <v>108</v>
      </c>
      <c r="K49" s="25"/>
      <c r="L49" s="25"/>
      <c r="M49" s="25"/>
    </row>
    <row r="51" spans="2:15" ht="12.75" customHeight="1" thickBot="1">
      <c r="B51" s="39" t="s">
        <v>54</v>
      </c>
      <c r="K51" t="s">
        <v>23</v>
      </c>
    </row>
    <row r="52" spans="2:15" ht="12.75" customHeight="1" thickTop="1" thickBot="1">
      <c r="C52" t="s">
        <v>55</v>
      </c>
    </row>
    <row r="53" spans="2:15" ht="12.75" customHeight="1">
      <c r="C53" s="1" t="s">
        <v>104</v>
      </c>
      <c r="D53" s="1"/>
      <c r="E53" s="1"/>
      <c r="F53" s="1"/>
      <c r="G53" s="22"/>
      <c r="K53" s="132" t="s">
        <v>24</v>
      </c>
      <c r="L53" s="133" t="s">
        <v>25</v>
      </c>
      <c r="M53" s="133" t="s">
        <v>26</v>
      </c>
      <c r="N53" s="133" t="s">
        <v>27</v>
      </c>
      <c r="O53" s="134" t="s">
        <v>28</v>
      </c>
    </row>
    <row r="54" spans="2:15" ht="12.75" customHeight="1">
      <c r="D54" s="47"/>
      <c r="E54" s="47"/>
      <c r="F54" s="111" t="s">
        <v>91</v>
      </c>
      <c r="G54" s="47">
        <f>COUNTIF(L54:L73,L54)</f>
        <v>7</v>
      </c>
      <c r="H54" s="47"/>
      <c r="I54" s="47"/>
      <c r="J54" s="47"/>
      <c r="K54" s="135" t="s">
        <v>29</v>
      </c>
      <c r="L54" s="112" t="s">
        <v>30</v>
      </c>
      <c r="M54" s="113" t="s">
        <v>31</v>
      </c>
      <c r="N54" s="114">
        <v>20581</v>
      </c>
      <c r="O54" s="115">
        <v>120800</v>
      </c>
    </row>
    <row r="55" spans="2:15" ht="12.75" customHeight="1">
      <c r="J55" s="44"/>
      <c r="K55" s="136" t="s">
        <v>32</v>
      </c>
      <c r="L55" s="34" t="s">
        <v>33</v>
      </c>
      <c r="M55" s="33" t="s">
        <v>34</v>
      </c>
      <c r="N55" s="116">
        <v>28731</v>
      </c>
      <c r="O55" s="41">
        <v>56000</v>
      </c>
    </row>
    <row r="56" spans="2:15" ht="12.75" customHeight="1">
      <c r="C56" s="47" t="s">
        <v>105</v>
      </c>
      <c r="D56" s="48"/>
      <c r="E56" s="48"/>
      <c r="J56" s="45"/>
      <c r="K56" s="136" t="s">
        <v>35</v>
      </c>
      <c r="L56" s="34" t="s">
        <v>33</v>
      </c>
      <c r="M56" s="33" t="s">
        <v>36</v>
      </c>
      <c r="N56" s="116">
        <v>24643</v>
      </c>
      <c r="O56" s="41">
        <v>98500</v>
      </c>
    </row>
    <row r="57" spans="2:15" ht="12.75" customHeight="1">
      <c r="J57" s="45"/>
      <c r="K57" s="136" t="s">
        <v>37</v>
      </c>
      <c r="L57" s="34" t="s">
        <v>33</v>
      </c>
      <c r="M57" s="33" t="s">
        <v>34</v>
      </c>
      <c r="N57" s="116">
        <v>21825</v>
      </c>
      <c r="O57" s="41">
        <v>209000</v>
      </c>
    </row>
    <row r="58" spans="2:15" ht="12.75" customHeight="1">
      <c r="D58" s="48" t="s">
        <v>106</v>
      </c>
      <c r="J58" s="45"/>
      <c r="K58" s="136" t="s">
        <v>38</v>
      </c>
      <c r="L58" s="34" t="s">
        <v>30</v>
      </c>
      <c r="M58" s="33" t="s">
        <v>36</v>
      </c>
      <c r="N58" s="116">
        <v>22968</v>
      </c>
      <c r="O58" s="41">
        <v>4800</v>
      </c>
    </row>
    <row r="59" spans="2:15" ht="12.75" customHeight="1" thickBot="1">
      <c r="B59" s="49" t="s">
        <v>56</v>
      </c>
      <c r="J59" s="45"/>
      <c r="K59" s="136" t="s">
        <v>39</v>
      </c>
      <c r="L59" s="34" t="s">
        <v>30</v>
      </c>
      <c r="M59" s="33" t="s">
        <v>34</v>
      </c>
      <c r="N59" s="116">
        <v>25781</v>
      </c>
      <c r="O59" s="41">
        <v>590300</v>
      </c>
    </row>
    <row r="60" spans="2:15" ht="12.75" customHeight="1" thickTop="1">
      <c r="B60" s="50"/>
      <c r="C60" t="s">
        <v>19</v>
      </c>
      <c r="J60" s="45"/>
      <c r="K60" s="136" t="s">
        <v>40</v>
      </c>
      <c r="L60" s="34" t="s">
        <v>33</v>
      </c>
      <c r="M60" s="33" t="s">
        <v>31</v>
      </c>
      <c r="N60" s="116">
        <v>27735</v>
      </c>
      <c r="O60" s="41">
        <v>76900</v>
      </c>
    </row>
    <row r="61" spans="2:15" ht="12.75" customHeight="1">
      <c r="B61" s="50"/>
      <c r="C61" t="s">
        <v>20</v>
      </c>
      <c r="J61" s="45"/>
      <c r="K61" s="136" t="s">
        <v>41</v>
      </c>
      <c r="L61" s="34" t="s">
        <v>30</v>
      </c>
      <c r="M61" s="33" t="s">
        <v>34</v>
      </c>
      <c r="N61" s="116">
        <v>25262</v>
      </c>
      <c r="O61" s="41">
        <v>13900</v>
      </c>
    </row>
    <row r="62" spans="2:15" ht="12.75" customHeight="1">
      <c r="B62" s="50"/>
      <c r="C62" t="s">
        <v>107</v>
      </c>
      <c r="J62" s="45"/>
      <c r="K62" s="136" t="s">
        <v>42</v>
      </c>
      <c r="L62" s="34" t="s">
        <v>33</v>
      </c>
      <c r="M62" s="33" t="s">
        <v>36</v>
      </c>
      <c r="N62" s="116">
        <v>19787</v>
      </c>
      <c r="O62" s="41">
        <v>57800</v>
      </c>
    </row>
    <row r="63" spans="2:15" ht="12.75" customHeight="1">
      <c r="B63" s="50"/>
      <c r="C63" t="s">
        <v>109</v>
      </c>
      <c r="J63" s="45"/>
      <c r="K63" s="136" t="s">
        <v>43</v>
      </c>
      <c r="L63" s="34" t="s">
        <v>33</v>
      </c>
      <c r="M63" s="33" t="s">
        <v>36</v>
      </c>
      <c r="N63" s="116">
        <v>17733</v>
      </c>
      <c r="O63" s="41">
        <v>100000</v>
      </c>
    </row>
    <row r="64" spans="2:15" ht="12.75" customHeight="1">
      <c r="B64" s="50"/>
      <c r="C64" t="s">
        <v>117</v>
      </c>
      <c r="J64" s="45"/>
      <c r="K64" s="136" t="s">
        <v>44</v>
      </c>
      <c r="L64" s="34" t="s">
        <v>33</v>
      </c>
      <c r="M64" s="33" t="s">
        <v>31</v>
      </c>
      <c r="N64" s="116">
        <v>18362</v>
      </c>
      <c r="O64" s="41">
        <v>156800</v>
      </c>
    </row>
    <row r="65" spans="2:15" ht="12.75" customHeight="1">
      <c r="B65" s="50"/>
      <c r="J65" s="45"/>
      <c r="K65" s="136" t="s">
        <v>45</v>
      </c>
      <c r="L65" s="34" t="s">
        <v>30</v>
      </c>
      <c r="M65" s="33" t="s">
        <v>34</v>
      </c>
      <c r="N65" s="116">
        <v>27028</v>
      </c>
      <c r="O65" s="41">
        <v>83200</v>
      </c>
    </row>
    <row r="66" spans="2:15" ht="12.75" customHeight="1">
      <c r="B66" s="50"/>
      <c r="J66" s="45"/>
      <c r="K66" s="136" t="s">
        <v>46</v>
      </c>
      <c r="L66" s="34" t="s">
        <v>33</v>
      </c>
      <c r="M66" s="33" t="s">
        <v>34</v>
      </c>
      <c r="N66" s="116">
        <v>24904</v>
      </c>
      <c r="O66" s="41">
        <v>8700</v>
      </c>
    </row>
    <row r="67" spans="2:15" ht="12.75" customHeight="1">
      <c r="B67" s="50"/>
      <c r="J67" s="45"/>
      <c r="K67" s="136" t="s">
        <v>47</v>
      </c>
      <c r="L67" s="34" t="s">
        <v>33</v>
      </c>
      <c r="M67" s="33" t="s">
        <v>34</v>
      </c>
      <c r="N67" s="116">
        <v>21803</v>
      </c>
      <c r="O67" s="41">
        <v>91800</v>
      </c>
    </row>
    <row r="68" spans="2:15" ht="12.75" customHeight="1">
      <c r="J68" s="45"/>
      <c r="K68" s="136" t="s">
        <v>48</v>
      </c>
      <c r="L68" s="34" t="s">
        <v>30</v>
      </c>
      <c r="M68" s="33" t="s">
        <v>31</v>
      </c>
      <c r="N68" s="116">
        <v>19400</v>
      </c>
      <c r="O68" s="41">
        <v>236700</v>
      </c>
    </row>
    <row r="69" spans="2:15" ht="12.75" customHeight="1">
      <c r="J69" s="45"/>
      <c r="K69" s="136" t="s">
        <v>49</v>
      </c>
      <c r="L69" s="34" t="s">
        <v>33</v>
      </c>
      <c r="M69" s="33" t="s">
        <v>36</v>
      </c>
      <c r="N69" s="116">
        <v>24363</v>
      </c>
      <c r="O69" s="41">
        <v>371200</v>
      </c>
    </row>
    <row r="70" spans="2:15" ht="12.75" customHeight="1">
      <c r="C70" t="s">
        <v>21</v>
      </c>
      <c r="J70" s="45"/>
      <c r="K70" s="136" t="s">
        <v>50</v>
      </c>
      <c r="L70" s="34" t="s">
        <v>33</v>
      </c>
      <c r="M70" s="33" t="s">
        <v>34</v>
      </c>
      <c r="N70" s="116">
        <v>19467</v>
      </c>
      <c r="O70" s="41">
        <v>78000</v>
      </c>
    </row>
    <row r="71" spans="2:15" ht="12.75" customHeight="1">
      <c r="J71" s="45"/>
      <c r="K71" s="136" t="s">
        <v>51</v>
      </c>
      <c r="L71" s="34" t="s">
        <v>33</v>
      </c>
      <c r="M71" s="33" t="s">
        <v>31</v>
      </c>
      <c r="N71" s="116">
        <v>29085</v>
      </c>
      <c r="O71" s="41">
        <v>9800</v>
      </c>
    </row>
    <row r="72" spans="2:15" ht="12.75" customHeight="1">
      <c r="J72" s="45"/>
      <c r="K72" s="136" t="s">
        <v>52</v>
      </c>
      <c r="L72" s="34" t="s">
        <v>30</v>
      </c>
      <c r="M72" s="33" t="s">
        <v>34</v>
      </c>
      <c r="N72" s="116">
        <v>27767</v>
      </c>
      <c r="O72" s="41">
        <v>23800</v>
      </c>
    </row>
    <row r="73" spans="2:15" ht="12.75" customHeight="1" thickBot="1">
      <c r="J73" s="45"/>
      <c r="K73" s="137" t="s">
        <v>53</v>
      </c>
      <c r="L73" s="36" t="s">
        <v>33</v>
      </c>
      <c r="M73" s="35" t="s">
        <v>34</v>
      </c>
      <c r="N73" s="117">
        <v>29258</v>
      </c>
      <c r="O73" s="42">
        <v>89000</v>
      </c>
    </row>
    <row r="74" spans="2:15" ht="12.75" customHeight="1" thickBot="1">
      <c r="J74" s="45"/>
      <c r="N74" s="43" t="s">
        <v>11</v>
      </c>
      <c r="O74" s="51">
        <f>SUM(O54:O73)</f>
        <v>2477000</v>
      </c>
    </row>
    <row r="75" spans="2:15" ht="12.75" customHeight="1">
      <c r="B75" s="20"/>
      <c r="C75" s="1" t="s">
        <v>110</v>
      </c>
      <c r="G75" s="22"/>
      <c r="J75" s="45"/>
    </row>
    <row r="76" spans="2:15" ht="12.75" customHeight="1">
      <c r="F76" s="52" t="s">
        <v>57</v>
      </c>
      <c r="G76" s="23">
        <f>COUNTIF(L54:L73,L55)</f>
        <v>13</v>
      </c>
    </row>
    <row r="80" spans="2:15" ht="12.75" customHeight="1">
      <c r="B80" s="151" t="s">
        <v>88</v>
      </c>
      <c r="C80" s="152"/>
      <c r="D80" s="145" t="s">
        <v>89</v>
      </c>
      <c r="E80" s="145"/>
      <c r="F80" s="145"/>
      <c r="G80" s="145"/>
      <c r="H80" s="146"/>
    </row>
    <row r="81" spans="2:13" ht="12.75" customHeight="1">
      <c r="B81" s="153"/>
      <c r="C81" s="154"/>
      <c r="D81" s="147"/>
      <c r="E81" s="147"/>
      <c r="F81" s="147"/>
      <c r="G81" s="147"/>
      <c r="H81" s="148"/>
    </row>
    <row r="82" spans="2:13" ht="12.75" customHeight="1">
      <c r="B82" s="153"/>
      <c r="C82" s="154"/>
      <c r="D82" s="147"/>
      <c r="E82" s="147"/>
      <c r="F82" s="147"/>
      <c r="G82" s="147"/>
      <c r="H82" s="148"/>
    </row>
    <row r="83" spans="2:13" ht="12.75" customHeight="1">
      <c r="B83" s="153"/>
      <c r="C83" s="154"/>
      <c r="D83" s="147"/>
      <c r="E83" s="147"/>
      <c r="F83" s="147"/>
      <c r="G83" s="147"/>
      <c r="H83" s="148"/>
    </row>
    <row r="84" spans="2:13" ht="12.75" customHeight="1" thickBot="1">
      <c r="B84" s="155"/>
      <c r="C84" s="156"/>
      <c r="D84" s="149"/>
      <c r="E84" s="149"/>
      <c r="F84" s="149"/>
      <c r="G84" s="149"/>
      <c r="H84" s="150"/>
    </row>
    <row r="85" spans="2:13" ht="12.75" customHeight="1" thickTop="1"/>
    <row r="87" spans="2:13" ht="12.75" customHeight="1">
      <c r="B87" s="24" t="s">
        <v>111</v>
      </c>
      <c r="C87" s="25"/>
      <c r="D87" s="25"/>
      <c r="E87" s="25"/>
      <c r="J87" s="24" t="s">
        <v>111</v>
      </c>
      <c r="K87" s="25"/>
      <c r="L87" s="25"/>
      <c r="M87" s="25"/>
    </row>
    <row r="90" spans="2:13" ht="12.75" customHeight="1">
      <c r="C90" t="s">
        <v>118</v>
      </c>
      <c r="K90" t="s">
        <v>112</v>
      </c>
    </row>
    <row r="92" spans="2:13" ht="12.75" customHeight="1">
      <c r="B92" t="s">
        <v>61</v>
      </c>
    </row>
    <row r="93" spans="2:13" ht="12.75" customHeight="1">
      <c r="B93" t="s">
        <v>62</v>
      </c>
    </row>
    <row r="94" spans="2:13" ht="12.75" customHeight="1">
      <c r="K94" s="27" t="s">
        <v>25</v>
      </c>
      <c r="L94" s="27" t="s">
        <v>119</v>
      </c>
      <c r="M94" s="119" t="s">
        <v>59</v>
      </c>
    </row>
    <row r="95" spans="2:13" ht="12.75" customHeight="1">
      <c r="K95" s="26" t="s">
        <v>30</v>
      </c>
      <c r="L95" s="22"/>
      <c r="M95" s="120" t="s">
        <v>121</v>
      </c>
    </row>
    <row r="96" spans="2:13" ht="12.75" customHeight="1">
      <c r="K96" s="26" t="s">
        <v>33</v>
      </c>
      <c r="L96" s="22"/>
      <c r="M96" s="120" t="s">
        <v>60</v>
      </c>
    </row>
    <row r="97" spans="2:15" ht="12.75" customHeight="1">
      <c r="K97" s="26" t="s">
        <v>11</v>
      </c>
      <c r="L97" s="22"/>
      <c r="M97" s="120" t="s">
        <v>122</v>
      </c>
    </row>
    <row r="98" spans="2:15" ht="12.75" customHeight="1">
      <c r="B98" s="53" t="s">
        <v>58</v>
      </c>
      <c r="C98" s="27" t="s">
        <v>25</v>
      </c>
      <c r="D98" s="27" t="s">
        <v>119</v>
      </c>
    </row>
    <row r="99" spans="2:15" ht="12.75" customHeight="1">
      <c r="C99" s="26" t="s">
        <v>30</v>
      </c>
      <c r="D99" s="22">
        <f>COUNTIF($L$103:$L$122,C99)</f>
        <v>7</v>
      </c>
    </row>
    <row r="100" spans="2:15" ht="12.75" customHeight="1">
      <c r="C100" s="26" t="s">
        <v>33</v>
      </c>
      <c r="D100" s="22">
        <f>COUNTIF($L$103:$L$122,C100)</f>
        <v>13</v>
      </c>
      <c r="K100" t="s">
        <v>23</v>
      </c>
    </row>
    <row r="101" spans="2:15" ht="12.75" customHeight="1" thickBot="1">
      <c r="C101" s="26" t="s">
        <v>11</v>
      </c>
      <c r="D101" s="22">
        <f>SUM(D99:D100)</f>
        <v>20</v>
      </c>
    </row>
    <row r="102" spans="2:15" ht="12.75" customHeight="1">
      <c r="K102" s="132" t="s">
        <v>24</v>
      </c>
      <c r="L102" s="133" t="s">
        <v>25</v>
      </c>
      <c r="M102" s="133" t="s">
        <v>26</v>
      </c>
      <c r="N102" s="133" t="s">
        <v>27</v>
      </c>
      <c r="O102" s="134" t="s">
        <v>28</v>
      </c>
    </row>
    <row r="103" spans="2:15" ht="12.75" customHeight="1">
      <c r="K103" s="135" t="s">
        <v>29</v>
      </c>
      <c r="L103" s="32" t="s">
        <v>30</v>
      </c>
      <c r="M103" s="31" t="s">
        <v>31</v>
      </c>
      <c r="N103" s="46">
        <v>20581</v>
      </c>
      <c r="O103" s="40">
        <v>120800</v>
      </c>
    </row>
    <row r="104" spans="2:15" ht="12.75" customHeight="1">
      <c r="K104" s="136" t="s">
        <v>32</v>
      </c>
      <c r="L104" s="34" t="s">
        <v>33</v>
      </c>
      <c r="M104" s="33" t="s">
        <v>34</v>
      </c>
      <c r="N104" s="37">
        <v>28731</v>
      </c>
      <c r="O104" s="41">
        <v>56000</v>
      </c>
    </row>
    <row r="105" spans="2:15" ht="12.75" customHeight="1">
      <c r="K105" s="136" t="s">
        <v>35</v>
      </c>
      <c r="L105" s="34" t="s">
        <v>33</v>
      </c>
      <c r="M105" s="33" t="s">
        <v>36</v>
      </c>
      <c r="N105" s="37">
        <v>24643</v>
      </c>
      <c r="O105" s="41">
        <v>98500</v>
      </c>
    </row>
    <row r="106" spans="2:15" ht="12.75" customHeight="1">
      <c r="K106" s="136" t="s">
        <v>37</v>
      </c>
      <c r="L106" s="34" t="s">
        <v>33</v>
      </c>
      <c r="M106" s="33" t="s">
        <v>34</v>
      </c>
      <c r="N106" s="37">
        <v>21825</v>
      </c>
      <c r="O106" s="41">
        <v>209000</v>
      </c>
    </row>
    <row r="107" spans="2:15" ht="12.75" customHeight="1">
      <c r="K107" s="136" t="s">
        <v>38</v>
      </c>
      <c r="L107" s="34" t="s">
        <v>30</v>
      </c>
      <c r="M107" s="33" t="s">
        <v>36</v>
      </c>
      <c r="N107" s="37">
        <v>22968</v>
      </c>
      <c r="O107" s="41">
        <v>4800</v>
      </c>
    </row>
    <row r="108" spans="2:15" ht="12.75" customHeight="1">
      <c r="K108" s="136" t="s">
        <v>39</v>
      </c>
      <c r="L108" s="34" t="s">
        <v>30</v>
      </c>
      <c r="M108" s="33" t="s">
        <v>34</v>
      </c>
      <c r="N108" s="37">
        <v>25781</v>
      </c>
      <c r="O108" s="41">
        <v>590300</v>
      </c>
    </row>
    <row r="109" spans="2:15" ht="12.75" customHeight="1">
      <c r="K109" s="136" t="s">
        <v>40</v>
      </c>
      <c r="L109" s="34" t="s">
        <v>33</v>
      </c>
      <c r="M109" s="33" t="s">
        <v>31</v>
      </c>
      <c r="N109" s="37">
        <v>27735</v>
      </c>
      <c r="O109" s="41">
        <v>76900</v>
      </c>
    </row>
    <row r="110" spans="2:15" ht="12.75" customHeight="1">
      <c r="K110" s="136" t="s">
        <v>41</v>
      </c>
      <c r="L110" s="34" t="s">
        <v>30</v>
      </c>
      <c r="M110" s="33" t="s">
        <v>34</v>
      </c>
      <c r="N110" s="37">
        <v>25262</v>
      </c>
      <c r="O110" s="41">
        <v>13900</v>
      </c>
    </row>
    <row r="111" spans="2:15" ht="12.75" customHeight="1">
      <c r="K111" s="136" t="s">
        <v>42</v>
      </c>
      <c r="L111" s="34" t="s">
        <v>33</v>
      </c>
      <c r="M111" s="33" t="s">
        <v>36</v>
      </c>
      <c r="N111" s="37">
        <v>19787</v>
      </c>
      <c r="O111" s="41">
        <v>57800</v>
      </c>
    </row>
    <row r="112" spans="2:15" ht="12.75" customHeight="1">
      <c r="K112" s="136" t="s">
        <v>43</v>
      </c>
      <c r="L112" s="34" t="s">
        <v>33</v>
      </c>
      <c r="M112" s="33" t="s">
        <v>36</v>
      </c>
      <c r="N112" s="37">
        <v>17733</v>
      </c>
      <c r="O112" s="41">
        <v>100000</v>
      </c>
    </row>
    <row r="113" spans="3:15" ht="12.75" customHeight="1">
      <c r="K113" s="136" t="s">
        <v>44</v>
      </c>
      <c r="L113" s="34" t="s">
        <v>33</v>
      </c>
      <c r="M113" s="33" t="s">
        <v>31</v>
      </c>
      <c r="N113" s="37">
        <v>18362</v>
      </c>
      <c r="O113" s="41">
        <v>156800</v>
      </c>
    </row>
    <row r="114" spans="3:15" ht="12.75" customHeight="1">
      <c r="K114" s="136" t="s">
        <v>45</v>
      </c>
      <c r="L114" s="34" t="s">
        <v>30</v>
      </c>
      <c r="M114" s="33" t="s">
        <v>34</v>
      </c>
      <c r="N114" s="37">
        <v>27028</v>
      </c>
      <c r="O114" s="41">
        <v>83200</v>
      </c>
    </row>
    <row r="115" spans="3:15" ht="12.75" customHeight="1">
      <c r="K115" s="136" t="s">
        <v>46</v>
      </c>
      <c r="L115" s="34" t="s">
        <v>33</v>
      </c>
      <c r="M115" s="33" t="s">
        <v>34</v>
      </c>
      <c r="N115" s="37">
        <v>24904</v>
      </c>
      <c r="O115" s="41">
        <v>8700</v>
      </c>
    </row>
    <row r="116" spans="3:15" ht="12.75" customHeight="1">
      <c r="K116" s="136" t="s">
        <v>47</v>
      </c>
      <c r="L116" s="34" t="s">
        <v>33</v>
      </c>
      <c r="M116" s="33" t="s">
        <v>34</v>
      </c>
      <c r="N116" s="37">
        <v>21803</v>
      </c>
      <c r="O116" s="41">
        <v>91800</v>
      </c>
    </row>
    <row r="117" spans="3:15" ht="12.75" customHeight="1">
      <c r="K117" s="136" t="s">
        <v>48</v>
      </c>
      <c r="L117" s="34" t="s">
        <v>30</v>
      </c>
      <c r="M117" s="33" t="s">
        <v>31</v>
      </c>
      <c r="N117" s="37">
        <v>19400</v>
      </c>
      <c r="O117" s="41">
        <v>236700</v>
      </c>
    </row>
    <row r="118" spans="3:15" ht="12.75" customHeight="1">
      <c r="K118" s="136" t="s">
        <v>49</v>
      </c>
      <c r="L118" s="34" t="s">
        <v>33</v>
      </c>
      <c r="M118" s="33" t="s">
        <v>36</v>
      </c>
      <c r="N118" s="37">
        <v>24363</v>
      </c>
      <c r="O118" s="41">
        <v>371200</v>
      </c>
    </row>
    <row r="119" spans="3:15" ht="12.75" customHeight="1">
      <c r="K119" s="136" t="s">
        <v>50</v>
      </c>
      <c r="L119" s="34" t="s">
        <v>33</v>
      </c>
      <c r="M119" s="33" t="s">
        <v>34</v>
      </c>
      <c r="N119" s="37">
        <v>19467</v>
      </c>
      <c r="O119" s="41">
        <v>78000</v>
      </c>
    </row>
    <row r="120" spans="3:15" ht="12.75" customHeight="1">
      <c r="K120" s="136" t="s">
        <v>51</v>
      </c>
      <c r="L120" s="34" t="s">
        <v>33</v>
      </c>
      <c r="M120" s="33" t="s">
        <v>31</v>
      </c>
      <c r="N120" s="37">
        <v>29085</v>
      </c>
      <c r="O120" s="41">
        <v>9800</v>
      </c>
    </row>
    <row r="121" spans="3:15" ht="12.75" customHeight="1">
      <c r="K121" s="136" t="s">
        <v>52</v>
      </c>
      <c r="L121" s="34" t="s">
        <v>30</v>
      </c>
      <c r="M121" s="33" t="s">
        <v>34</v>
      </c>
      <c r="N121" s="37">
        <v>27767</v>
      </c>
      <c r="O121" s="41">
        <v>23800</v>
      </c>
    </row>
    <row r="122" spans="3:15" ht="12.75" customHeight="1" thickBot="1">
      <c r="K122" s="137" t="s">
        <v>53</v>
      </c>
      <c r="L122" s="36" t="s">
        <v>33</v>
      </c>
      <c r="M122" s="35" t="s">
        <v>34</v>
      </c>
      <c r="N122" s="38">
        <v>29258</v>
      </c>
      <c r="O122" s="42">
        <v>89000</v>
      </c>
    </row>
    <row r="123" spans="3:15" ht="12.75" customHeight="1" thickBot="1">
      <c r="N123" s="43" t="s">
        <v>11</v>
      </c>
      <c r="O123" s="51">
        <f>SUM(O103:O122)</f>
        <v>2477000</v>
      </c>
    </row>
    <row r="126" spans="3:15" ht="12.75" customHeight="1">
      <c r="C126" s="1" t="s">
        <v>113</v>
      </c>
    </row>
    <row r="128" spans="3:15" ht="16.5" customHeight="1" thickBot="1">
      <c r="C128" s="138" t="s">
        <v>67</v>
      </c>
      <c r="D128" s="139" t="s">
        <v>114</v>
      </c>
      <c r="K128" s="138" t="s">
        <v>67</v>
      </c>
      <c r="L128" s="139" t="s">
        <v>114</v>
      </c>
      <c r="M128" s="62" t="s">
        <v>59</v>
      </c>
    </row>
    <row r="129" spans="3:14" ht="16.5" customHeight="1" thickTop="1">
      <c r="C129" s="60" t="s">
        <v>63</v>
      </c>
      <c r="D129" s="122">
        <f>COUNTIF($M$103:$M$122,C129)</f>
        <v>5</v>
      </c>
      <c r="K129" s="60" t="s">
        <v>63</v>
      </c>
      <c r="L129" s="125"/>
      <c r="M129" s="64" t="s">
        <v>70</v>
      </c>
    </row>
    <row r="130" spans="3:14" ht="16.5" customHeight="1">
      <c r="C130" s="55" t="s">
        <v>64</v>
      </c>
      <c r="D130" s="123">
        <f>COUNTIF($M$103:$M$122,C130)</f>
        <v>10</v>
      </c>
      <c r="K130" s="55" t="s">
        <v>64</v>
      </c>
      <c r="L130" s="126"/>
      <c r="M130" s="173" t="s">
        <v>126</v>
      </c>
    </row>
    <row r="131" spans="3:14" ht="16.5" customHeight="1">
      <c r="C131" s="55" t="s">
        <v>65</v>
      </c>
      <c r="D131" s="123">
        <f>COUNTIF($M$103:$M$122,C131)</f>
        <v>5</v>
      </c>
      <c r="K131" s="55" t="s">
        <v>65</v>
      </c>
      <c r="L131" s="126"/>
      <c r="M131" s="64" t="s">
        <v>71</v>
      </c>
    </row>
    <row r="132" spans="3:14" ht="16.5" customHeight="1">
      <c r="C132" s="56" t="s">
        <v>66</v>
      </c>
      <c r="D132" s="124">
        <f>COUNTIF($M$103:$M$122,C132)</f>
        <v>0</v>
      </c>
      <c r="K132" s="56" t="s">
        <v>66</v>
      </c>
      <c r="L132" s="127"/>
      <c r="M132" s="63"/>
    </row>
    <row r="133" spans="3:14" ht="16.5" customHeight="1">
      <c r="C133" s="54" t="s">
        <v>11</v>
      </c>
      <c r="D133" s="61">
        <f>SUM(D129:D132)</f>
        <v>20</v>
      </c>
      <c r="K133" s="54" t="s">
        <v>11</v>
      </c>
      <c r="L133" s="58"/>
      <c r="M133" s="19"/>
    </row>
    <row r="134" spans="3:14" ht="16.5" customHeight="1">
      <c r="C134" s="57" t="s">
        <v>68</v>
      </c>
      <c r="D134" s="128">
        <f>AVERAGE(D129:D132)</f>
        <v>5</v>
      </c>
      <c r="K134" s="57" t="s">
        <v>68</v>
      </c>
      <c r="L134" s="130"/>
      <c r="M134" s="19"/>
    </row>
    <row r="135" spans="3:14" ht="16.5" customHeight="1">
      <c r="C135" s="59" t="s">
        <v>69</v>
      </c>
      <c r="D135" s="129">
        <f>MAX(D129:D132)</f>
        <v>10</v>
      </c>
      <c r="K135" s="59" t="s">
        <v>69</v>
      </c>
      <c r="L135" s="131"/>
    </row>
    <row r="139" spans="3:14" ht="12.75" customHeight="1">
      <c r="C139" s="4" t="s">
        <v>90</v>
      </c>
      <c r="K139" s="4" t="s">
        <v>90</v>
      </c>
    </row>
    <row r="144" spans="3:14" ht="12.75" customHeight="1">
      <c r="E144" s="68"/>
      <c r="F144" s="68"/>
      <c r="H144" s="68"/>
      <c r="M144" s="68"/>
      <c r="N144" s="68"/>
    </row>
    <row r="145" spans="3:15" ht="12.75" customHeight="1">
      <c r="E145" s="68"/>
      <c r="F145" s="68"/>
      <c r="G145" s="68"/>
      <c r="H145" s="66"/>
      <c r="L145" s="68"/>
      <c r="M145" s="68"/>
      <c r="N145" s="68"/>
      <c r="O145" s="68"/>
    </row>
    <row r="146" spans="3:15" ht="12.75" customHeight="1">
      <c r="C146" s="174" t="s">
        <v>129</v>
      </c>
      <c r="F146" s="67"/>
      <c r="H146" s="66"/>
      <c r="K146" s="174" t="s">
        <v>129</v>
      </c>
      <c r="N146" s="67"/>
    </row>
    <row r="147" spans="3:15" ht="12.75" customHeight="1">
      <c r="G147" s="118">
        <f>COUNTIF($D$153:$D$164,"&gt;=50000")</f>
        <v>10</v>
      </c>
      <c r="H147" s="66"/>
      <c r="L147" s="89"/>
      <c r="N147" s="67"/>
    </row>
    <row r="148" spans="3:15" ht="12.75" customHeight="1">
      <c r="G148" s="88"/>
      <c r="H148" s="66"/>
      <c r="L148" s="4"/>
      <c r="O148" s="69"/>
    </row>
    <row r="149" spans="3:15" ht="12.75" customHeight="1">
      <c r="C149" s="140" t="s">
        <v>130</v>
      </c>
      <c r="G149" s="88"/>
      <c r="H149" s="66"/>
      <c r="K149" s="140" t="s">
        <v>130</v>
      </c>
      <c r="L149" s="4"/>
      <c r="O149" s="69"/>
    </row>
    <row r="150" spans="3:15" ht="12.75" customHeight="1">
      <c r="G150" s="118">
        <f>COUNTIF($D$153:$D$164,"&lt;50000")</f>
        <v>2</v>
      </c>
      <c r="H150" s="66"/>
      <c r="L150" s="89"/>
    </row>
    <row r="151" spans="3:15" ht="12.75" customHeight="1" thickBot="1">
      <c r="G151" s="69"/>
      <c r="H151" s="66"/>
    </row>
    <row r="152" spans="3:15" ht="12.75" customHeight="1" thickTop="1" thickBot="1">
      <c r="C152" s="141" t="s">
        <v>22</v>
      </c>
      <c r="D152" s="142" t="s">
        <v>72</v>
      </c>
      <c r="E152" s="143" t="s">
        <v>73</v>
      </c>
      <c r="G152" s="69"/>
      <c r="H152" s="66"/>
      <c r="L152" s="141" t="s">
        <v>22</v>
      </c>
      <c r="M152" s="142" t="s">
        <v>72</v>
      </c>
      <c r="N152" s="143" t="s">
        <v>73</v>
      </c>
    </row>
    <row r="153" spans="3:15" ht="12.75" customHeight="1">
      <c r="C153" s="72" t="s">
        <v>74</v>
      </c>
      <c r="D153" s="73">
        <v>1200000</v>
      </c>
      <c r="E153" s="79">
        <f>D153/$D$165</f>
        <v>0.27027027027027029</v>
      </c>
      <c r="G153" s="69"/>
      <c r="H153" s="66"/>
      <c r="L153" s="72" t="s">
        <v>74</v>
      </c>
      <c r="M153" s="73">
        <v>1200000</v>
      </c>
      <c r="N153" s="84"/>
    </row>
    <row r="154" spans="3:15" ht="12.75" customHeight="1">
      <c r="C154" s="74" t="s">
        <v>86</v>
      </c>
      <c r="D154" s="75">
        <v>1000000</v>
      </c>
      <c r="E154" s="80">
        <f t="shared" ref="E154:E165" si="0">D154/$D$165</f>
        <v>0.22522522522522523</v>
      </c>
      <c r="G154" s="69"/>
      <c r="H154" s="66"/>
      <c r="L154" s="74" t="s">
        <v>86</v>
      </c>
      <c r="M154" s="75">
        <v>1000000</v>
      </c>
      <c r="N154" s="85"/>
    </row>
    <row r="155" spans="3:15" ht="12.75" customHeight="1">
      <c r="C155" s="74" t="s">
        <v>75</v>
      </c>
      <c r="D155" s="75">
        <v>560000</v>
      </c>
      <c r="E155" s="80">
        <f t="shared" si="0"/>
        <v>0.12612612612612611</v>
      </c>
      <c r="G155" s="69"/>
      <c r="H155" s="66"/>
      <c r="L155" s="74" t="s">
        <v>75</v>
      </c>
      <c r="M155" s="75">
        <v>560000</v>
      </c>
      <c r="N155" s="85"/>
    </row>
    <row r="156" spans="3:15" ht="12.75" customHeight="1">
      <c r="C156" s="74" t="s">
        <v>76</v>
      </c>
      <c r="D156" s="75">
        <v>670000</v>
      </c>
      <c r="E156" s="80">
        <f t="shared" si="0"/>
        <v>0.15090090090090091</v>
      </c>
      <c r="G156" s="69"/>
      <c r="H156" s="66"/>
      <c r="L156" s="74" t="s">
        <v>76</v>
      </c>
      <c r="M156" s="75">
        <v>670000</v>
      </c>
      <c r="N156" s="85"/>
    </row>
    <row r="157" spans="3:15" ht="12.75" customHeight="1">
      <c r="C157" s="74" t="s">
        <v>77</v>
      </c>
      <c r="D157" s="75">
        <v>250000</v>
      </c>
      <c r="E157" s="80">
        <f t="shared" si="0"/>
        <v>5.6306306306306307E-2</v>
      </c>
      <c r="G157" s="70"/>
      <c r="H157" s="65"/>
      <c r="L157" s="74" t="s">
        <v>77</v>
      </c>
      <c r="M157" s="75">
        <v>250000</v>
      </c>
      <c r="N157" s="85"/>
    </row>
    <row r="158" spans="3:15" ht="12.75" customHeight="1">
      <c r="C158" s="74" t="s">
        <v>78</v>
      </c>
      <c r="D158" s="75">
        <v>100000</v>
      </c>
      <c r="E158" s="80">
        <f t="shared" si="0"/>
        <v>2.2522522522522521E-2</v>
      </c>
      <c r="G158" s="65"/>
      <c r="H158" s="65"/>
      <c r="L158" s="74" t="s">
        <v>78</v>
      </c>
      <c r="M158" s="75">
        <v>100000</v>
      </c>
      <c r="N158" s="85"/>
    </row>
    <row r="159" spans="3:15" ht="12.75" customHeight="1">
      <c r="C159" s="74" t="s">
        <v>79</v>
      </c>
      <c r="D159" s="75">
        <v>36000</v>
      </c>
      <c r="E159" s="80">
        <f t="shared" si="0"/>
        <v>8.1081081081081086E-3</v>
      </c>
      <c r="L159" s="74" t="s">
        <v>79</v>
      </c>
      <c r="M159" s="75">
        <v>36000</v>
      </c>
      <c r="N159" s="85"/>
    </row>
    <row r="160" spans="3:15" ht="12.75" customHeight="1">
      <c r="C160" s="74" t="s">
        <v>80</v>
      </c>
      <c r="D160" s="75">
        <v>67000</v>
      </c>
      <c r="E160" s="80">
        <f t="shared" si="0"/>
        <v>1.509009009009009E-2</v>
      </c>
      <c r="L160" s="74" t="s">
        <v>80</v>
      </c>
      <c r="M160" s="75">
        <v>67000</v>
      </c>
      <c r="N160" s="85"/>
    </row>
    <row r="161" spans="3:14" ht="12.75" customHeight="1">
      <c r="C161" s="74" t="s">
        <v>81</v>
      </c>
      <c r="D161" s="75">
        <v>150000</v>
      </c>
      <c r="E161" s="80">
        <f t="shared" si="0"/>
        <v>3.3783783783783786E-2</v>
      </c>
      <c r="L161" s="74" t="s">
        <v>81</v>
      </c>
      <c r="M161" s="75">
        <v>150000</v>
      </c>
      <c r="N161" s="85"/>
    </row>
    <row r="162" spans="3:14" ht="12.75" customHeight="1">
      <c r="C162" s="74" t="s">
        <v>82</v>
      </c>
      <c r="D162" s="75">
        <v>27000</v>
      </c>
      <c r="E162" s="80">
        <f t="shared" si="0"/>
        <v>6.0810810810810814E-3</v>
      </c>
      <c r="L162" s="74" t="s">
        <v>82</v>
      </c>
      <c r="M162" s="75">
        <v>27000</v>
      </c>
      <c r="N162" s="85"/>
    </row>
    <row r="163" spans="3:14" ht="12.75" customHeight="1">
      <c r="C163" s="74" t="s">
        <v>87</v>
      </c>
      <c r="D163" s="75">
        <v>130000</v>
      </c>
      <c r="E163" s="80">
        <f t="shared" si="0"/>
        <v>2.9279279279279279E-2</v>
      </c>
      <c r="L163" s="74" t="s">
        <v>87</v>
      </c>
      <c r="M163" s="75">
        <v>130000</v>
      </c>
      <c r="N163" s="85"/>
    </row>
    <row r="164" spans="3:14" ht="12.75" customHeight="1" thickBot="1">
      <c r="C164" s="76" t="s">
        <v>83</v>
      </c>
      <c r="D164" s="77">
        <v>250000</v>
      </c>
      <c r="E164" s="81">
        <f t="shared" si="0"/>
        <v>5.6306306306306307E-2</v>
      </c>
      <c r="L164" s="76" t="s">
        <v>83</v>
      </c>
      <c r="M164" s="77">
        <v>250000</v>
      </c>
      <c r="N164" s="86"/>
    </row>
    <row r="165" spans="3:14" ht="12.75" customHeight="1" thickTop="1" thickBot="1">
      <c r="C165" s="78" t="s">
        <v>11</v>
      </c>
      <c r="D165" s="83">
        <f>SUM(D153:D164)</f>
        <v>4440000</v>
      </c>
      <c r="E165" s="106">
        <f t="shared" si="0"/>
        <v>1</v>
      </c>
      <c r="L165" s="78" t="s">
        <v>11</v>
      </c>
      <c r="M165" s="83">
        <f>SUM(M153:M164)</f>
        <v>4440000</v>
      </c>
      <c r="N165" s="87"/>
    </row>
    <row r="166" spans="3:14" ht="12.75" customHeight="1" thickBot="1">
      <c r="C166" s="71" t="s">
        <v>85</v>
      </c>
      <c r="D166" s="91">
        <f>AVERAGE(D153:D164)</f>
        <v>370000</v>
      </c>
      <c r="E166" s="82" t="s">
        <v>84</v>
      </c>
      <c r="L166" s="71" t="s">
        <v>85</v>
      </c>
      <c r="M166" s="91">
        <f>AVERAGE(M153:M164)</f>
        <v>370000</v>
      </c>
      <c r="N166" s="82" t="s">
        <v>84</v>
      </c>
    </row>
    <row r="167" spans="3:14" ht="12.75" customHeight="1" thickTop="1"/>
    <row r="185" spans="3:14" ht="12.75" customHeight="1">
      <c r="D185" s="29"/>
    </row>
    <row r="186" spans="3:14" ht="12.75" customHeight="1">
      <c r="E186" s="48"/>
      <c r="F186" s="48"/>
      <c r="G186" s="48"/>
      <c r="H186" s="48"/>
      <c r="I186" s="48"/>
      <c r="J186" s="48"/>
      <c r="K186" s="48"/>
      <c r="L186" s="48"/>
      <c r="M186" s="90"/>
    </row>
    <row r="188" spans="3:14" ht="12.75" customHeight="1" thickBot="1">
      <c r="C188" t="s">
        <v>98</v>
      </c>
    </row>
    <row r="189" spans="3:14" ht="12.75" customHeight="1" thickTop="1" thickBot="1">
      <c r="D189" t="s">
        <v>102</v>
      </c>
      <c r="K189" s="97" t="s">
        <v>22</v>
      </c>
      <c r="L189" s="98" t="s">
        <v>93</v>
      </c>
      <c r="M189" s="99" t="s">
        <v>72</v>
      </c>
      <c r="N189" s="100" t="s">
        <v>73</v>
      </c>
    </row>
    <row r="190" spans="3:14" ht="12.75" customHeight="1">
      <c r="K190" s="72" t="s">
        <v>74</v>
      </c>
      <c r="L190" s="101" t="s">
        <v>94</v>
      </c>
      <c r="M190" s="92">
        <v>1200000</v>
      </c>
      <c r="N190" s="79">
        <f>M190/$D$165</f>
        <v>0.27027027027027029</v>
      </c>
    </row>
    <row r="191" spans="3:14" ht="12.75" customHeight="1">
      <c r="C191" t="s">
        <v>127</v>
      </c>
      <c r="K191" s="74" t="s">
        <v>86</v>
      </c>
      <c r="L191" s="102" t="s">
        <v>94</v>
      </c>
      <c r="M191" s="93">
        <v>1000000</v>
      </c>
      <c r="N191" s="80">
        <f t="shared" ref="N191:N202" si="1">M191/$D$165</f>
        <v>0.22522522522522523</v>
      </c>
    </row>
    <row r="192" spans="3:14" ht="12.75" customHeight="1">
      <c r="F192" s="22"/>
      <c r="K192" s="74" t="s">
        <v>75</v>
      </c>
      <c r="L192" s="102" t="s">
        <v>95</v>
      </c>
      <c r="M192" s="93">
        <v>560000</v>
      </c>
      <c r="N192" s="80">
        <f t="shared" si="1"/>
        <v>0.12612612612612611</v>
      </c>
    </row>
    <row r="193" spans="3:14" ht="12.75" customHeight="1">
      <c r="E193" s="52" t="s">
        <v>91</v>
      </c>
      <c r="F193" s="23">
        <f>COUNTIF(N190:N201,"&lt;0.05")</f>
        <v>6</v>
      </c>
      <c r="K193" s="74" t="s">
        <v>76</v>
      </c>
      <c r="L193" s="102" t="s">
        <v>95</v>
      </c>
      <c r="M193" s="93">
        <v>670000</v>
      </c>
      <c r="N193" s="80">
        <f t="shared" si="1"/>
        <v>0.15090090090090091</v>
      </c>
    </row>
    <row r="194" spans="3:14" ht="12.75" customHeight="1">
      <c r="F194" s="23"/>
      <c r="K194" s="74" t="s">
        <v>77</v>
      </c>
      <c r="L194" s="102" t="s">
        <v>95</v>
      </c>
      <c r="M194" s="93">
        <v>250000</v>
      </c>
      <c r="N194" s="80">
        <f t="shared" si="1"/>
        <v>5.6306306306306307E-2</v>
      </c>
    </row>
    <row r="195" spans="3:14" ht="12.75" customHeight="1">
      <c r="K195" s="74" t="s">
        <v>92</v>
      </c>
      <c r="L195" s="102" t="s">
        <v>96</v>
      </c>
      <c r="M195" s="93">
        <v>100000</v>
      </c>
      <c r="N195" s="80">
        <f t="shared" si="1"/>
        <v>2.2522522522522521E-2</v>
      </c>
    </row>
    <row r="196" spans="3:14" ht="12.75" customHeight="1">
      <c r="K196" s="74" t="s">
        <v>79</v>
      </c>
      <c r="L196" s="102" t="s">
        <v>96</v>
      </c>
      <c r="M196" s="93">
        <v>36000</v>
      </c>
      <c r="N196" s="80">
        <f t="shared" si="1"/>
        <v>8.1081081081081086E-3</v>
      </c>
    </row>
    <row r="197" spans="3:14" ht="12.75" customHeight="1">
      <c r="C197" t="s">
        <v>115</v>
      </c>
      <c r="F197" s="23"/>
      <c r="K197" s="74" t="s">
        <v>80</v>
      </c>
      <c r="L197" s="102" t="s">
        <v>97</v>
      </c>
      <c r="M197" s="93">
        <v>67000</v>
      </c>
      <c r="N197" s="80">
        <f t="shared" si="1"/>
        <v>1.509009009009009E-2</v>
      </c>
    </row>
    <row r="198" spans="3:14" ht="12.75" customHeight="1">
      <c r="F198" s="109"/>
      <c r="K198" s="74" t="s">
        <v>81</v>
      </c>
      <c r="L198" s="102" t="s">
        <v>94</v>
      </c>
      <c r="M198" s="93">
        <v>150000</v>
      </c>
      <c r="N198" s="80">
        <f t="shared" si="1"/>
        <v>3.3783783783783786E-2</v>
      </c>
    </row>
    <row r="199" spans="3:14" ht="12.75" customHeight="1">
      <c r="E199" s="52" t="s">
        <v>91</v>
      </c>
      <c r="F199" s="110">
        <f>COUNTIF(M190:M201,"&gt;=370000")</f>
        <v>4</v>
      </c>
      <c r="K199" s="74" t="s">
        <v>82</v>
      </c>
      <c r="L199" s="102" t="s">
        <v>96</v>
      </c>
      <c r="M199" s="93">
        <v>27000</v>
      </c>
      <c r="N199" s="80">
        <f t="shared" si="1"/>
        <v>6.0810810810810814E-3</v>
      </c>
    </row>
    <row r="200" spans="3:14" ht="12.75" customHeight="1">
      <c r="K200" s="74" t="s">
        <v>87</v>
      </c>
      <c r="L200" s="102" t="s">
        <v>96</v>
      </c>
      <c r="M200" s="93">
        <v>130000</v>
      </c>
      <c r="N200" s="80">
        <f t="shared" si="1"/>
        <v>2.9279279279279279E-2</v>
      </c>
    </row>
    <row r="201" spans="3:14" ht="12.75" customHeight="1" thickBot="1">
      <c r="K201" s="76" t="s">
        <v>83</v>
      </c>
      <c r="L201" s="103" t="s">
        <v>97</v>
      </c>
      <c r="M201" s="94">
        <v>250000</v>
      </c>
      <c r="N201" s="81">
        <f t="shared" si="1"/>
        <v>5.6306306306306307E-2</v>
      </c>
    </row>
    <row r="202" spans="3:14" ht="12.75" customHeight="1" thickTop="1" thickBot="1">
      <c r="K202" s="78" t="s">
        <v>11</v>
      </c>
      <c r="L202" s="104"/>
      <c r="M202" s="95">
        <f>SUM(M190:M201)</f>
        <v>4440000</v>
      </c>
      <c r="N202" s="106">
        <f t="shared" si="1"/>
        <v>1</v>
      </c>
    </row>
    <row r="203" spans="3:14" ht="12.75" customHeight="1" thickBot="1">
      <c r="C203" t="s">
        <v>116</v>
      </c>
      <c r="K203" s="71" t="s">
        <v>85</v>
      </c>
      <c r="L203" s="105"/>
      <c r="M203" s="96">
        <f>AVERAGE(M190:M201)</f>
        <v>370000</v>
      </c>
      <c r="N203" s="82" t="s">
        <v>84</v>
      </c>
    </row>
    <row r="204" spans="3:14" ht="12.75" customHeight="1" thickTop="1"/>
    <row r="205" spans="3:14" ht="12.75" customHeight="1">
      <c r="D205" s="27" t="s">
        <v>93</v>
      </c>
      <c r="E205" s="27" t="s">
        <v>120</v>
      </c>
      <c r="F205" s="107" t="s">
        <v>91</v>
      </c>
    </row>
    <row r="206" spans="3:14" ht="12.75" customHeight="1">
      <c r="D206" s="26" t="s">
        <v>99</v>
      </c>
      <c r="E206" s="22"/>
      <c r="F206" s="23">
        <f>COUNTIF($L$190:$L$201,D206)</f>
        <v>3</v>
      </c>
      <c r="N206" s="108"/>
    </row>
    <row r="207" spans="3:14" ht="12.75" customHeight="1">
      <c r="D207" s="26" t="s">
        <v>95</v>
      </c>
      <c r="E207" s="22"/>
      <c r="F207" s="23">
        <f>COUNTIF($L$190:$L$201,D207)</f>
        <v>3</v>
      </c>
    </row>
    <row r="208" spans="3:14" ht="12.75" customHeight="1">
      <c r="D208" s="26" t="s">
        <v>100</v>
      </c>
      <c r="E208" s="22"/>
      <c r="F208" s="23">
        <f>COUNTIF($L$190:$L$201,D208)</f>
        <v>4</v>
      </c>
    </row>
    <row r="209" spans="4:6" ht="12.75" customHeight="1">
      <c r="D209" s="26" t="s">
        <v>101</v>
      </c>
      <c r="E209" s="22"/>
      <c r="F209" s="23">
        <f>COUNTIF($L$190:$L$201,D209)</f>
        <v>2</v>
      </c>
    </row>
    <row r="210" spans="4:6" ht="12.75" customHeight="1">
      <c r="F210" s="108"/>
    </row>
  </sheetData>
  <mergeCells count="8">
    <mergeCell ref="A1:G1"/>
    <mergeCell ref="D80:H84"/>
    <mergeCell ref="B80:C84"/>
    <mergeCell ref="C9:N9"/>
    <mergeCell ref="K46:N46"/>
    <mergeCell ref="D14:D18"/>
    <mergeCell ref="B21:D21"/>
    <mergeCell ref="C36:G37"/>
  </mergeCells>
  <phoneticPr fontId="2"/>
  <conditionalFormatting sqref="H145:H156">
    <cfRule type="cellIs" dxfId="2" priority="1" stopIfTrue="1" operator="equal">
      <formula>"A"</formula>
    </cfRule>
    <cfRule type="cellIs" dxfId="1" priority="2" stopIfTrue="1" operator="equal">
      <formula>"B"</formula>
    </cfRule>
    <cfRule type="cellIs" dxfId="0" priority="3" stopIfTrue="1" operator="equal">
      <formula>"C"</formula>
    </cfRule>
  </conditionalFormatting>
  <pageMargins left="0.78700000000000003" right="0.78700000000000003" top="0.98399999999999999" bottom="0.98399999999999999" header="0.51200000000000001" footer="0.51200000000000001"/>
  <pageSetup paperSize="9" scale="32" orientation="landscape" horizontalDpi="0" verticalDpi="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FJ-USER</cp:lastModifiedBy>
  <dcterms:created xsi:type="dcterms:W3CDTF">2004-02-19T05:37:16Z</dcterms:created>
  <dcterms:modified xsi:type="dcterms:W3CDTF">2013-02-12T17:47:50Z</dcterms:modified>
</cp:coreProperties>
</file>