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85" i="1" l="1"/>
  <c r="E185" i="1"/>
  <c r="D185" i="1"/>
  <c r="D186" i="1"/>
  <c r="E186" i="1"/>
  <c r="F186" i="1"/>
  <c r="D187" i="1"/>
  <c r="E187" i="1"/>
  <c r="F187" i="1"/>
  <c r="D188" i="1"/>
  <c r="E188" i="1"/>
  <c r="F188" i="1"/>
  <c r="D189" i="1"/>
  <c r="E189" i="1"/>
  <c r="F189" i="1"/>
  <c r="D190" i="1"/>
  <c r="E190" i="1"/>
  <c r="F190" i="1"/>
  <c r="D191" i="1"/>
  <c r="E191" i="1"/>
  <c r="F191" i="1"/>
  <c r="D192" i="1"/>
  <c r="E192" i="1"/>
  <c r="F192" i="1"/>
  <c r="D135" i="1"/>
  <c r="D134" i="1"/>
  <c r="D133" i="1"/>
  <c r="D132" i="1"/>
  <c r="E153" i="1" s="1"/>
  <c r="D131" i="1"/>
  <c r="E131" i="1"/>
  <c r="G131" i="1" s="1"/>
  <c r="E152" i="1" s="1"/>
  <c r="E135" i="1"/>
  <c r="G135" i="1" s="1"/>
  <c r="E132" i="1"/>
  <c r="G132" i="1"/>
  <c r="E134" i="1"/>
  <c r="G134" i="1"/>
  <c r="E133" i="1"/>
  <c r="G133" i="1" s="1"/>
  <c r="E154" i="1" s="1"/>
  <c r="L100" i="1"/>
  <c r="D99" i="1"/>
  <c r="D88" i="1"/>
  <c r="E56" i="1"/>
  <c r="E155" i="1" l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E5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(D56,K60:N67,2,1)</t>
        </r>
        <r>
          <rPr>
            <sz val="11"/>
            <color indexed="81"/>
            <rFont val="ＭＳ Ｐゴシック"/>
            <family val="3"/>
            <charset val="128"/>
          </rPr>
          <t xml:space="preserve">
左の「社員番号」セルに番号を入力すると
元表より、該当する氏名を検索して、表示します。
このように、用意された表にあるデータを自動的に検出します。
社員番号を変更入力すると、氏名も変更されます。</t>
        </r>
      </text>
    </comment>
    <comment ref="D88" authorId="0">
      <text>
        <r>
          <rPr>
            <b/>
            <sz val="10"/>
            <color indexed="81"/>
            <rFont val="ＭＳ Ｐゴシック"/>
            <family val="3"/>
            <charset val="128"/>
          </rPr>
          <t>=</t>
        </r>
        <r>
          <rPr>
            <b/>
            <sz val="10"/>
            <color indexed="10"/>
            <rFont val="ＭＳ Ｐゴシック"/>
            <family val="3"/>
            <charset val="128"/>
          </rPr>
          <t>VLOOKUP</t>
        </r>
        <r>
          <rPr>
            <b/>
            <sz val="10"/>
            <color indexed="81"/>
            <rFont val="ＭＳ Ｐゴシック"/>
            <family val="3"/>
            <charset val="128"/>
          </rPr>
          <t>(C87,K85:N92,</t>
        </r>
        <r>
          <rPr>
            <b/>
            <sz val="12"/>
            <color indexed="12"/>
            <rFont val="ＭＳ Ｐゴシック"/>
            <family val="3"/>
            <charset val="128"/>
          </rPr>
          <t>3</t>
        </r>
        <r>
          <rPr>
            <b/>
            <sz val="10"/>
            <color indexed="81"/>
            <rFont val="ＭＳ Ｐゴシック"/>
            <family val="3"/>
            <charset val="128"/>
          </rPr>
          <t>,1)</t>
        </r>
      </text>
    </comment>
    <comment ref="D99" authorId="1">
      <text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(C98,K85:N92,</t>
        </r>
        <r>
          <rPr>
            <b/>
            <sz val="12"/>
            <color indexed="12"/>
            <rFont val="ＭＳ Ｐゴシック"/>
            <family val="3"/>
            <charset val="128"/>
          </rPr>
          <t>4</t>
        </r>
        <r>
          <rPr>
            <b/>
            <sz val="12"/>
            <color indexed="81"/>
            <rFont val="ＭＳ Ｐゴシック"/>
            <family val="3"/>
            <charset val="128"/>
          </rPr>
          <t>,1)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00" authorId="1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(K99,L85:N92,</t>
        </r>
        <r>
          <rPr>
            <b/>
            <sz val="12"/>
            <color indexed="12"/>
            <rFont val="ＭＳ Ｐゴシック"/>
            <family val="3"/>
            <charset val="128"/>
          </rPr>
          <t>3</t>
        </r>
        <r>
          <rPr>
            <b/>
            <sz val="12"/>
            <color indexed="81"/>
            <rFont val="ＭＳ Ｐゴシック"/>
            <family val="3"/>
            <charset val="128"/>
          </rPr>
          <t>,1)
元表の</t>
        </r>
        <r>
          <rPr>
            <b/>
            <sz val="12"/>
            <color indexed="12"/>
            <rFont val="ＭＳ Ｐゴシック"/>
            <family val="3"/>
            <charset val="128"/>
          </rPr>
          <t>選択範囲</t>
        </r>
        <r>
          <rPr>
            <b/>
            <sz val="12"/>
            <color indexed="81"/>
            <rFont val="ＭＳ Ｐゴシック"/>
            <family val="3"/>
            <charset val="128"/>
          </rPr>
          <t>に注意して下さい。</t>
        </r>
      </text>
    </comment>
    <comment ref="D131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VLOOKUP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4"/>
            <rFont val="ＭＳ Ｐゴシック"/>
            <family val="3"/>
            <charset val="128"/>
          </rPr>
          <t>C131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21"/>
            <rFont val="ＭＳ Ｐゴシック"/>
            <family val="3"/>
            <charset val="128"/>
          </rPr>
          <t>$D$123:$F$125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sz val="11"/>
            <color indexed="81"/>
            <rFont val="ＭＳ Ｐゴシック"/>
            <family val="3"/>
            <charset val="128"/>
          </rPr>
          <t>,1)
元表の範囲は、固定された位置にするため
絶対参照です。</t>
        </r>
      </text>
    </comment>
    <comment ref="E131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VLOOKUP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4"/>
            <rFont val="ＭＳ Ｐゴシック"/>
            <family val="3"/>
            <charset val="128"/>
          </rPr>
          <t>C131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21"/>
            <rFont val="ＭＳ Ｐゴシック"/>
            <family val="3"/>
            <charset val="128"/>
          </rPr>
          <t>$D$123:$F$125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sz val="11"/>
            <color indexed="81"/>
            <rFont val="ＭＳ Ｐゴシック"/>
            <family val="3"/>
            <charset val="128"/>
          </rPr>
          <t>,1)
元表の範囲は、固定された位置にするため
絶対参照です。</t>
        </r>
      </text>
    </comment>
    <comment ref="G13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=E131*F131</t>
        </r>
      </text>
    </comment>
    <comment ref="E152" author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sz val="12"/>
            <color indexed="10"/>
            <rFont val="ＭＳ Ｐゴシック"/>
            <family val="3"/>
            <charset val="128"/>
          </rPr>
          <t>SUMIF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2"/>
            <rFont val="ＭＳ Ｐゴシック"/>
            <family val="3"/>
            <charset val="128"/>
          </rPr>
          <t>$D$131:$D$135</t>
        </r>
        <r>
          <rPr>
            <sz val="12"/>
            <color indexed="81"/>
            <rFont val="ＭＳ Ｐゴシック"/>
            <family val="3"/>
            <charset val="128"/>
          </rPr>
          <t>,D152,</t>
        </r>
        <r>
          <rPr>
            <sz val="12"/>
            <color indexed="12"/>
            <rFont val="ＭＳ Ｐゴシック"/>
            <family val="3"/>
            <charset val="128"/>
          </rPr>
          <t>$G$131:$G$135</t>
        </r>
        <r>
          <rPr>
            <sz val="12"/>
            <color indexed="81"/>
            <rFont val="ＭＳ Ｐゴシック"/>
            <family val="3"/>
            <charset val="128"/>
          </rPr>
          <t>)
※条件付き合計は＝</t>
        </r>
        <r>
          <rPr>
            <b/>
            <sz val="12"/>
            <color indexed="81"/>
            <rFont val="ＭＳ Ｐゴシック"/>
            <family val="3"/>
            <charset val="128"/>
          </rPr>
          <t>SUMIF関数</t>
        </r>
        <r>
          <rPr>
            <sz val="12"/>
            <color indexed="81"/>
            <rFont val="ＭＳ Ｐゴシック"/>
            <family val="3"/>
            <charset val="128"/>
          </rPr>
          <t>でしたね。</t>
        </r>
      </text>
    </comment>
    <comment ref="D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C185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$C$172:$F$179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  <comment ref="E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C185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$C$172:$F$179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  <comment ref="F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C185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$C$172:$F$179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4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</commentList>
</comments>
</file>

<file path=xl/sharedStrings.xml><?xml version="1.0" encoding="utf-8"?>
<sst xmlns="http://schemas.openxmlformats.org/spreadsheetml/2006/main" count="250" uniqueCount="116">
  <si>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</si>
  <si>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</si>
  <si>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</si>
  <si>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</si>
  <si>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</si>
  <si>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</si>
  <si>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</si>
  <si>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</si>
  <si>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</si>
  <si>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</si>
  <si>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</si>
  <si>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</si>
  <si>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</si>
  <si>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</si>
  <si>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</si>
  <si>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</si>
  <si>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⑤左の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</si>
  <si>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</si>
  <si>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</si>
  <si>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氏名</t>
    <rPh sb="0" eb="2">
      <t>シメイ</t>
    </rPh>
    <phoneticPr fontId="2"/>
  </si>
  <si>
    <t>例えば</t>
    <rPh sb="0" eb="1">
      <t>タト</t>
    </rPh>
    <phoneticPr fontId="2"/>
  </si>
  <si>
    <t>方法</t>
    <rPh sb="0" eb="2">
      <t>ホウホウ</t>
    </rPh>
    <phoneticPr fontId="2"/>
  </si>
  <si>
    <t>絶対参照</t>
    <rPh sb="0" eb="2">
      <t>ゼッタイ</t>
    </rPh>
    <rPh sb="2" eb="4">
      <t>サンショウ</t>
    </rPh>
    <phoneticPr fontId="2"/>
  </si>
  <si>
    <t>（問題１）</t>
    <rPh sb="1" eb="3">
      <t>モンダイ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</si>
  <si>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</si>
  <si>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</si>
  <si>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VLOOKUP関数ー（検索／行列）</t>
    <rPh sb="7" eb="9">
      <t>カンスウ</t>
    </rPh>
    <rPh sb="11" eb="14">
      <t>ケンサクスラ</t>
    </rPh>
    <rPh sb="14" eb="16">
      <t>ギョウレツ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</si>
  <si>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検索／行列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</si>
  <si>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VLOOKUP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7" eb="19">
      <t>センタク</t>
    </rPh>
    <phoneticPr fontId="2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</si>
  <si>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2"/>
  </si>
  <si>
    <t>社員番号</t>
    <rPh sb="0" eb="2">
      <t>シャイン</t>
    </rPh>
    <rPh sb="2" eb="4">
      <t>バンゴウ</t>
    </rPh>
    <phoneticPr fontId="2"/>
  </si>
  <si>
    <t>菊地</t>
    <rPh sb="0" eb="2">
      <t>キクチ</t>
    </rPh>
    <phoneticPr fontId="2"/>
  </si>
  <si>
    <t>滝沢</t>
    <rPh sb="0" eb="2">
      <t>タキザワ</t>
    </rPh>
    <phoneticPr fontId="2"/>
  </si>
  <si>
    <t>寺本</t>
    <rPh sb="0" eb="1">
      <t>テラモト</t>
    </rPh>
    <rPh sb="1" eb="2">
      <t>ホン</t>
    </rPh>
    <phoneticPr fontId="2"/>
  </si>
  <si>
    <t>沢田</t>
    <rPh sb="0" eb="2">
      <t>サワダ</t>
    </rPh>
    <phoneticPr fontId="2"/>
  </si>
  <si>
    <t>島田</t>
    <rPh sb="0" eb="2">
      <t>シマダ</t>
    </rPh>
    <phoneticPr fontId="2"/>
  </si>
  <si>
    <t>大木</t>
    <rPh sb="0" eb="2">
      <t>オオキ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</si>
  <si>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</si>
  <si>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</si>
  <si>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元表</t>
    <rPh sb="0" eb="1">
      <t>モト</t>
    </rPh>
    <rPh sb="1" eb="2">
      <t>ヒョウ</t>
    </rPh>
    <phoneticPr fontId="2"/>
  </si>
  <si>
    <t>部署コード</t>
    <rPh sb="0" eb="2">
      <t>ブショ</t>
    </rPh>
    <phoneticPr fontId="2"/>
  </si>
  <si>
    <t>部署名</t>
    <rPh sb="0" eb="3">
      <t>ブショメイ</t>
    </rPh>
    <phoneticPr fontId="2"/>
  </si>
  <si>
    <t>A001</t>
    <phoneticPr fontId="2"/>
  </si>
  <si>
    <t>営業</t>
    <rPh sb="0" eb="2">
      <t>エイギョウ</t>
    </rPh>
    <phoneticPr fontId="2"/>
  </si>
  <si>
    <t>S002</t>
    <phoneticPr fontId="2"/>
  </si>
  <si>
    <t>総務</t>
    <rPh sb="0" eb="2">
      <t>ソウム</t>
    </rPh>
    <phoneticPr fontId="2"/>
  </si>
  <si>
    <t>D003</t>
    <phoneticPr fontId="2"/>
  </si>
  <si>
    <t>工事部</t>
    <rPh sb="0" eb="3">
      <t>コウジブ</t>
    </rPh>
    <phoneticPr fontId="2"/>
  </si>
  <si>
    <t>E004</t>
    <phoneticPr fontId="2"/>
  </si>
  <si>
    <t>外商</t>
    <rPh sb="0" eb="2">
      <t>ガイショウ</t>
    </rPh>
    <phoneticPr fontId="2"/>
  </si>
  <si>
    <t>T006</t>
    <phoneticPr fontId="2"/>
  </si>
  <si>
    <t>購買</t>
    <rPh sb="0" eb="2">
      <t>コウバイ</t>
    </rPh>
    <phoneticPr fontId="2"/>
  </si>
  <si>
    <t>Y007</t>
    <phoneticPr fontId="2"/>
  </si>
  <si>
    <t>人事</t>
    <rPh sb="0" eb="2">
      <t>ジンジ</t>
    </rPh>
    <phoneticPr fontId="2"/>
  </si>
  <si>
    <t>K008</t>
    <phoneticPr fontId="2"/>
  </si>
  <si>
    <t>秘書</t>
    <rPh sb="0" eb="2">
      <t>ヒショ</t>
    </rPh>
    <phoneticPr fontId="2"/>
  </si>
  <si>
    <t>P009</t>
    <phoneticPr fontId="2"/>
  </si>
  <si>
    <t>運輸</t>
    <rPh sb="0" eb="2">
      <t>ウンユ</t>
    </rPh>
    <phoneticPr fontId="2"/>
  </si>
  <si>
    <t>《例》</t>
    <rPh sb="1" eb="2">
      <t>レイ</t>
    </rPh>
    <phoneticPr fontId="2"/>
  </si>
  <si>
    <r>
      <t>右の元表で、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</si>
  <si>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2"/>
  </si>
  <si>
    <r>
      <t>右の元表から、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2"/>
  </si>
  <si>
    <t>答</t>
    <rPh sb="0" eb="1">
      <t>コタエ</t>
    </rPh>
    <phoneticPr fontId="2"/>
  </si>
  <si>
    <t>※元表の｛選択範囲｝は、全てを選択しています。</t>
    <rPh sb="1" eb="2">
      <t>モト</t>
    </rPh>
    <rPh sb="2" eb="3">
      <t>ヒョウ</t>
    </rPh>
    <rPh sb="5" eb="7">
      <t>センタク</t>
    </rPh>
    <rPh sb="7" eb="9">
      <t>ハンイ</t>
    </rPh>
    <rPh sb="12" eb="13">
      <t>スベ</t>
    </rPh>
    <rPh sb="15" eb="17">
      <t>センタク</t>
    </rPh>
    <phoneticPr fontId="2"/>
  </si>
  <si>
    <t>部署名</t>
    <rPh sb="0" eb="2">
      <t>ブショ</t>
    </rPh>
    <rPh sb="2" eb="3">
      <t>メイ</t>
    </rPh>
    <phoneticPr fontId="2"/>
  </si>
  <si>
    <t>商品番号対応表</t>
    <rPh sb="0" eb="2">
      <t>ショウヒン</t>
    </rPh>
    <rPh sb="2" eb="4">
      <t>バンゴウ</t>
    </rPh>
    <rPh sb="4" eb="7">
      <t>タイオウヒョウ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</si>
  <si>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</si>
  <si>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</si>
  <si>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販売価格</t>
    <rPh sb="0" eb="2">
      <t>ハンバイ</t>
    </rPh>
    <rPh sb="2" eb="4">
      <t>カカク</t>
    </rPh>
    <phoneticPr fontId="2"/>
  </si>
  <si>
    <t>0001</t>
    <phoneticPr fontId="2"/>
  </si>
  <si>
    <t>A</t>
    <phoneticPr fontId="2"/>
  </si>
  <si>
    <t>0002</t>
    <phoneticPr fontId="2"/>
  </si>
  <si>
    <t>0003</t>
    <phoneticPr fontId="2"/>
  </si>
  <si>
    <t>商品売上</t>
    <rPh sb="0" eb="2">
      <t>ショウヒン</t>
    </rPh>
    <rPh sb="2" eb="4">
      <t>ウリアゲ</t>
    </rPh>
    <phoneticPr fontId="2"/>
  </si>
  <si>
    <t>売上日</t>
    <rPh sb="0" eb="3">
      <t>ウリアゲビ</t>
    </rPh>
    <phoneticPr fontId="2"/>
  </si>
  <si>
    <t>数量</t>
    <rPh sb="0" eb="2">
      <t>スウリョウ</t>
    </rPh>
    <phoneticPr fontId="2"/>
  </si>
  <si>
    <r>
      <t>上の元表から、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ウエ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2"/>
  </si>
  <si>
    <t>B</t>
    <phoneticPr fontId="2"/>
  </si>
  <si>
    <t>C</t>
    <phoneticPr fontId="2"/>
  </si>
  <si>
    <t>上の表について、「商品名」ごとの売上を求めましょう。</t>
    <rPh sb="0" eb="1">
      <t>ウエ</t>
    </rPh>
    <rPh sb="2" eb="3">
      <t>ヒョウ</t>
    </rPh>
    <rPh sb="9" eb="11">
      <t>ショウヒン</t>
    </rPh>
    <rPh sb="11" eb="12">
      <t>ナ</t>
    </rPh>
    <rPh sb="16" eb="18">
      <t>ウリアゲ</t>
    </rPh>
    <rPh sb="19" eb="20">
      <t>モト</t>
    </rPh>
    <phoneticPr fontId="2"/>
  </si>
  <si>
    <t>売上</t>
    <rPh sb="0" eb="2">
      <t>ウリアゲ</t>
    </rPh>
    <phoneticPr fontId="2"/>
  </si>
  <si>
    <t>橋本</t>
    <rPh sb="0" eb="2">
      <t>ハシモト</t>
    </rPh>
    <phoneticPr fontId="2"/>
  </si>
  <si>
    <t>H</t>
    <phoneticPr fontId="2"/>
  </si>
  <si>
    <t>歌舞伎部</t>
    <rPh sb="0" eb="3">
      <t>カブキ</t>
    </rPh>
    <rPh sb="3" eb="4">
      <t>ブ</t>
    </rPh>
    <phoneticPr fontId="2"/>
  </si>
  <si>
    <t>加藤</t>
    <rPh sb="0" eb="2">
      <t>カトウ</t>
    </rPh>
    <phoneticPr fontId="2"/>
  </si>
  <si>
    <t>K</t>
    <phoneticPr fontId="2"/>
  </si>
  <si>
    <t>規律委員</t>
    <rPh sb="0" eb="2">
      <t>キリツ</t>
    </rPh>
    <rPh sb="2" eb="4">
      <t>イイン</t>
    </rPh>
    <phoneticPr fontId="2"/>
  </si>
  <si>
    <t>山崎</t>
    <rPh sb="0" eb="2">
      <t>ヤマザキ</t>
    </rPh>
    <phoneticPr fontId="2"/>
  </si>
  <si>
    <t>Y</t>
    <phoneticPr fontId="2"/>
  </si>
  <si>
    <t>図書委員</t>
    <rPh sb="0" eb="2">
      <t>トショ</t>
    </rPh>
    <rPh sb="2" eb="4">
      <t>イイン</t>
    </rPh>
    <phoneticPr fontId="2"/>
  </si>
  <si>
    <t>小泉</t>
    <rPh sb="0" eb="2">
      <t>コイズミ</t>
    </rPh>
    <phoneticPr fontId="2"/>
  </si>
  <si>
    <t>KK</t>
    <phoneticPr fontId="2"/>
  </si>
  <si>
    <t>新聞部</t>
    <rPh sb="0" eb="2">
      <t>シンブン</t>
    </rPh>
    <rPh sb="2" eb="3">
      <t>ブ</t>
    </rPh>
    <phoneticPr fontId="2"/>
  </si>
  <si>
    <t>菅</t>
    <rPh sb="0" eb="1">
      <t>カン</t>
    </rPh>
    <phoneticPr fontId="2"/>
  </si>
  <si>
    <t>KKK</t>
    <phoneticPr fontId="2"/>
  </si>
  <si>
    <t>放送部</t>
    <rPh sb="0" eb="2">
      <t>ホウソウ</t>
    </rPh>
    <rPh sb="2" eb="3">
      <t>ブ</t>
    </rPh>
    <phoneticPr fontId="2"/>
  </si>
  <si>
    <t>鳩山</t>
    <rPh sb="0" eb="2">
      <t>ハトヤマ</t>
    </rPh>
    <phoneticPr fontId="2"/>
  </si>
  <si>
    <t>HH</t>
    <phoneticPr fontId="2"/>
  </si>
  <si>
    <t>歴史部</t>
    <rPh sb="0" eb="2">
      <t>レキシ</t>
    </rPh>
    <rPh sb="2" eb="3">
      <t>ブ</t>
    </rPh>
    <phoneticPr fontId="2"/>
  </si>
  <si>
    <t>不破</t>
    <rPh sb="0" eb="2">
      <t>フワ</t>
    </rPh>
    <phoneticPr fontId="2"/>
  </si>
  <si>
    <t>F</t>
    <phoneticPr fontId="2"/>
  </si>
  <si>
    <t>哲学部</t>
    <rPh sb="0" eb="2">
      <t>テツガク</t>
    </rPh>
    <rPh sb="2" eb="3">
      <t>ブ</t>
    </rPh>
    <phoneticPr fontId="2"/>
  </si>
  <si>
    <t>小沢</t>
    <rPh sb="0" eb="2">
      <t>オザワ</t>
    </rPh>
    <phoneticPr fontId="2"/>
  </si>
  <si>
    <t>O</t>
    <phoneticPr fontId="2"/>
  </si>
  <si>
    <t>応援部</t>
    <rPh sb="0" eb="2">
      <t>オウエン</t>
    </rPh>
    <rPh sb="2" eb="3">
      <t>ブ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</si>
  <si>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</si>
  <si>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2"/>
  </si>
  <si>
    <t>※任意の社員番号を入力すると</t>
    <rPh sb="1" eb="3">
      <t>ニンイ</t>
    </rPh>
    <rPh sb="4" eb="6">
      <t>シャイン</t>
    </rPh>
    <rPh sb="6" eb="8">
      <t>バンゴウ</t>
    </rPh>
    <rPh sb="9" eb="11">
      <t>ニュウリョク</t>
    </rPh>
    <phoneticPr fontId="2"/>
  </si>
  <si>
    <t>　「元表」より自動的に「氏名」を読み込みます。</t>
    <rPh sb="2" eb="3">
      <t>モト</t>
    </rPh>
    <rPh sb="3" eb="4">
      <t>ヒョウ</t>
    </rPh>
    <rPh sb="7" eb="10">
      <t>ジドウテキ</t>
    </rPh>
    <rPh sb="12" eb="14">
      <t>シメイ</t>
    </rPh>
    <rPh sb="16" eb="17">
      <t>ヨ</t>
    </rPh>
    <rPh sb="18" eb="19">
      <t>コ</t>
    </rPh>
    <phoneticPr fontId="2"/>
  </si>
  <si>
    <t>Copyright(c) Beginners Site All right reserved2007/07/01</t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</si>
  <si>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</si>
  <si>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関数の分類</t>
    </r>
    <r>
      <rPr>
        <sz val="14"/>
        <rFont val="ＭＳ Ｐゴシック"/>
        <family val="3"/>
        <charset val="128"/>
      </rPr>
      <t>＝</t>
    </r>
    <r>
      <rPr>
        <sz val="14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2"/>
  </si>
  <si>
    <r>
      <t>注意）</t>
    </r>
    <r>
      <rPr>
        <sz val="11"/>
        <rFont val="ＭＳ Ｐゴシック"/>
        <family val="3"/>
        <charset val="128"/>
      </rPr>
      <t>左列は</t>
    </r>
    <r>
      <rPr>
        <b/>
        <sz val="11"/>
        <rFont val="ＭＳ Ｐゴシック"/>
        <family val="3"/>
        <charset val="128"/>
      </rPr>
      <t>昇順に並べ変え</t>
    </r>
    <r>
      <rPr>
        <sz val="11"/>
        <rFont val="ＭＳ Ｐゴシック"/>
        <family val="3"/>
        <charset val="128"/>
      </rPr>
      <t>ておきます。</t>
    </r>
    <rPh sb="0" eb="2">
      <t>チュウイ</t>
    </rPh>
    <rPh sb="3" eb="4">
      <t>ヒダリ</t>
    </rPh>
    <rPh sb="4" eb="5">
      <t>レツ</t>
    </rPh>
    <rPh sb="6" eb="8">
      <t>ショウジュン</t>
    </rPh>
    <rPh sb="9" eb="10">
      <t>ナラ</t>
    </rPh>
    <rPh sb="11" eb="12">
      <t>カ</t>
    </rPh>
    <phoneticPr fontId="2"/>
  </si>
  <si>
    <r>
      <t>計算式を設定する際
　　　　　→</t>
    </r>
    <r>
      <rPr>
        <b/>
        <sz val="11"/>
        <rFont val="ＭＳ Ｐゴシック"/>
        <family val="3"/>
        <charset val="128"/>
      </rPr>
      <t>セルを選択後に</t>
    </r>
    <r>
      <rPr>
        <b/>
        <sz val="11"/>
        <color indexed="10"/>
        <rFont val="ＭＳ Ｐゴシック"/>
        <family val="3"/>
        <charset val="128"/>
      </rPr>
      <t>F4キーを押す</t>
    </r>
    <r>
      <rPr>
        <sz val="1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2"/>
  </si>
  <si>
    <r>
      <t>注意）</t>
    </r>
    <r>
      <rPr>
        <sz val="11"/>
        <color theme="1"/>
        <rFont val="ＭＳ Ｐゴシック"/>
        <family val="3"/>
        <charset val="128"/>
      </rPr>
      <t>最</t>
    </r>
    <r>
      <rPr>
        <sz val="11"/>
        <rFont val="ＭＳ Ｐゴシック"/>
        <family val="3"/>
        <charset val="128"/>
      </rPr>
      <t>左列は下のように</t>
    </r>
    <r>
      <rPr>
        <b/>
        <sz val="11"/>
        <color indexed="10"/>
        <rFont val="ＭＳ Ｐゴシック"/>
        <family val="3"/>
        <charset val="128"/>
      </rPr>
      <t>昇順に並べ変え</t>
    </r>
    <r>
      <rPr>
        <sz val="11"/>
        <rFont val="ＭＳ Ｐゴシック"/>
        <family val="3"/>
        <charset val="128"/>
      </rPr>
      <t>ておきます。</t>
    </r>
    <rPh sb="0" eb="2">
      <t>チュウイ</t>
    </rPh>
    <rPh sb="3" eb="4">
      <t>サイ</t>
    </rPh>
    <rPh sb="4" eb="5">
      <t>ヒダリ</t>
    </rPh>
    <rPh sb="5" eb="6">
      <t>レツ</t>
    </rPh>
    <rPh sb="7" eb="8">
      <t>シタ</t>
    </rPh>
    <rPh sb="12" eb="14">
      <t>ショウジュン</t>
    </rPh>
    <rPh sb="15" eb="16">
      <t>ナラ</t>
    </rPh>
    <rPh sb="17" eb="18">
      <t>カ</t>
    </rPh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</si>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</sst>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yyyy&quot;年&quot;mm&quot;月&quot;;@"/>
    <numFmt numFmtId="179" formatCode="m/d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1"/>
      <color indexed="2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rgb="FF00B050"/>
      </left>
      <right style="thin">
        <color indexed="64"/>
      </right>
      <top style="medium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B050"/>
      </top>
      <bottom style="thin">
        <color indexed="64"/>
      </bottom>
      <diagonal/>
    </border>
    <border>
      <left style="thin">
        <color indexed="64"/>
      </left>
      <right style="medium">
        <color rgb="FF00B050"/>
      </right>
      <top style="medium">
        <color rgb="FF00B050"/>
      </top>
      <bottom style="thin">
        <color indexed="64"/>
      </bottom>
      <diagonal/>
    </border>
    <border>
      <left style="medium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thin">
        <color indexed="64"/>
      </right>
      <top style="thin">
        <color indexed="64"/>
      </top>
      <bottom style="medium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B050"/>
      </bottom>
      <diagonal/>
    </border>
    <border>
      <left style="thin">
        <color indexed="64"/>
      </left>
      <right style="medium">
        <color rgb="FF00B050"/>
      </right>
      <top style="thin">
        <color indexed="64"/>
      </top>
      <bottom style="medium">
        <color rgb="FF00B05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3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2" borderId="3" xfId="0" applyFont="1" applyFill="1" applyBorder="1">
      <alignment vertical="center"/>
    </xf>
    <xf numFmtId="0" fontId="8" fillId="2" borderId="4" xfId="0" applyFont="1" applyFill="1" applyBorder="1">
      <alignment vertical="center"/>
    </xf>
    <xf numFmtId="0" fontId="8" fillId="2" borderId="0" xfId="0" applyFont="1" applyFill="1" applyBorder="1">
      <alignment vertical="center"/>
    </xf>
    <xf numFmtId="0" fontId="8" fillId="2" borderId="5" xfId="0" applyFont="1" applyFill="1" applyBorder="1">
      <alignment vertical="center"/>
    </xf>
    <xf numFmtId="0" fontId="8" fillId="2" borderId="6" xfId="0" applyFont="1" applyFill="1" applyBorder="1">
      <alignment vertical="center"/>
    </xf>
    <xf numFmtId="0" fontId="8" fillId="2" borderId="7" xfId="0" applyFont="1" applyFill="1" applyBorder="1">
      <alignment vertical="center"/>
    </xf>
    <xf numFmtId="0" fontId="8" fillId="2" borderId="8" xfId="0" applyFont="1" applyFill="1" applyBorder="1">
      <alignment vertical="center"/>
    </xf>
    <xf numFmtId="0" fontId="3" fillId="3" borderId="0" xfId="0" applyFont="1" applyFill="1">
      <alignment vertical="center"/>
    </xf>
    <xf numFmtId="38" fontId="0" fillId="0" borderId="0" xfId="1" applyFont="1" applyFill="1" applyBorder="1">
      <alignment vertical="center"/>
    </xf>
    <xf numFmtId="0" fontId="11" fillId="0" borderId="0" xfId="0" applyFont="1" applyFill="1" applyBorder="1">
      <alignment vertical="center"/>
    </xf>
    <xf numFmtId="38" fontId="0" fillId="7" borderId="10" xfId="1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38" fontId="11" fillId="0" borderId="0" xfId="0" applyNumberFormat="1" applyFont="1" applyFill="1" applyBorder="1">
      <alignment vertical="center"/>
    </xf>
    <xf numFmtId="0" fontId="6" fillId="0" borderId="0" xfId="0" applyNumberFormat="1" applyFont="1" applyFill="1" applyBorder="1" applyAlignment="1"/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38" fontId="0" fillId="0" borderId="10" xfId="1" applyFont="1" applyBorder="1" applyAlignment="1"/>
    <xf numFmtId="179" fontId="3" fillId="0" borderId="0" xfId="0" applyNumberFormat="1" applyFont="1">
      <alignment vertical="center"/>
    </xf>
    <xf numFmtId="38" fontId="0" fillId="7" borderId="10" xfId="1" applyFont="1" applyFill="1" applyBorder="1" applyAlignment="1"/>
    <xf numFmtId="38" fontId="0" fillId="7" borderId="10" xfId="1" applyFont="1" applyFill="1" applyBorder="1" applyAlignment="1">
      <alignment horizontal="right"/>
    </xf>
    <xf numFmtId="0" fontId="3" fillId="0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3" borderId="0" xfId="0" applyFont="1" applyFill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10" xfId="0" applyFont="1" applyBorder="1" applyAlignment="1">
      <alignment vertical="center"/>
    </xf>
    <xf numFmtId="0" fontId="0" fillId="8" borderId="10" xfId="0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5" borderId="9" xfId="0" applyFont="1" applyFill="1" applyBorder="1">
      <alignment vertical="center"/>
    </xf>
    <xf numFmtId="49" fontId="0" fillId="0" borderId="0" xfId="0" applyNumberFormat="1" applyFont="1" applyBorder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78" fontId="0" fillId="0" borderId="0" xfId="0" applyNumberFormat="1" applyFont="1" applyBorder="1">
      <alignment vertical="center"/>
    </xf>
    <xf numFmtId="38" fontId="0" fillId="0" borderId="0" xfId="1" applyFont="1" applyBorder="1" applyAlignment="1"/>
    <xf numFmtId="0" fontId="0" fillId="0" borderId="0" xfId="0" applyFont="1" applyFill="1">
      <alignment vertic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NumberFormat="1" applyFont="1" applyFill="1" applyBorder="1" applyAlignment="1"/>
    <xf numFmtId="0" fontId="0" fillId="0" borderId="10" xfId="0" quotePrefix="1" applyFont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79" fontId="0" fillId="0" borderId="10" xfId="0" applyNumberFormat="1" applyFont="1" applyBorder="1">
      <alignment vertical="center"/>
    </xf>
    <xf numFmtId="0" fontId="0" fillId="7" borderId="10" xfId="0" applyFont="1" applyFill="1" applyBorder="1" applyAlignment="1">
      <alignment horizontal="center"/>
    </xf>
    <xf numFmtId="0" fontId="0" fillId="0" borderId="10" xfId="0" applyFont="1" applyBorder="1">
      <alignment vertical="center"/>
    </xf>
    <xf numFmtId="0" fontId="0" fillId="6" borderId="10" xfId="0" applyFont="1" applyFill="1" applyBorder="1" applyAlignment="1">
      <alignment horizontal="center" vertical="center"/>
    </xf>
    <xf numFmtId="0" fontId="0" fillId="6" borderId="23" xfId="0" applyFont="1" applyFill="1" applyBorder="1" applyAlignment="1"/>
    <xf numFmtId="0" fontId="0" fillId="6" borderId="24" xfId="0" applyFont="1" applyFill="1" applyBorder="1" applyAlignment="1"/>
    <xf numFmtId="0" fontId="0" fillId="6" borderId="25" xfId="0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>
      <alignment vertical="center"/>
    </xf>
    <xf numFmtId="0" fontId="0" fillId="0" borderId="19" xfId="0" applyFont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16" xfId="0" applyFont="1" applyBorder="1" applyAlignment="1">
      <alignment horizontal="center"/>
    </xf>
    <xf numFmtId="0" fontId="0" fillId="0" borderId="20" xfId="0" applyFont="1" applyBorder="1">
      <alignment vertical="center"/>
    </xf>
    <xf numFmtId="0" fontId="0" fillId="0" borderId="17" xfId="0" applyFont="1" applyBorder="1" applyAlignment="1">
      <alignment horizontal="center"/>
    </xf>
    <xf numFmtId="0" fontId="0" fillId="0" borderId="18" xfId="0" applyFont="1" applyBorder="1">
      <alignment vertical="center"/>
    </xf>
    <xf numFmtId="0" fontId="0" fillId="0" borderId="21" xfId="0" applyFont="1" applyBorder="1">
      <alignment vertical="center"/>
    </xf>
    <xf numFmtId="0" fontId="0" fillId="6" borderId="23" xfId="0" applyFont="1" applyFill="1" applyBorder="1" applyAlignment="1">
      <alignment horizontal="center"/>
    </xf>
    <xf numFmtId="0" fontId="0" fillId="6" borderId="24" xfId="0" applyFont="1" applyFill="1" applyBorder="1" applyAlignment="1">
      <alignment horizontal="center"/>
    </xf>
    <xf numFmtId="0" fontId="0" fillId="6" borderId="25" xfId="0" applyFont="1" applyFill="1" applyBorder="1" applyAlignment="1">
      <alignment horizontal="center"/>
    </xf>
    <xf numFmtId="0" fontId="0" fillId="6" borderId="26" xfId="0" applyFont="1" applyFill="1" applyBorder="1" applyAlignment="1">
      <alignment horizontal="center"/>
    </xf>
    <xf numFmtId="0" fontId="0" fillId="13" borderId="11" xfId="0" applyFont="1" applyFill="1" applyBorder="1" applyAlignment="1">
      <alignment horizontal="center"/>
    </xf>
    <xf numFmtId="0" fontId="0" fillId="13" borderId="12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3" borderId="22" xfId="0" applyFont="1" applyFill="1" applyBorder="1" applyAlignment="1">
      <alignment horizontal="center"/>
    </xf>
    <xf numFmtId="0" fontId="0" fillId="14" borderId="27" xfId="0" applyFont="1" applyFill="1" applyBorder="1" applyAlignment="1">
      <alignment horizontal="center"/>
    </xf>
    <xf numFmtId="0" fontId="0" fillId="14" borderId="28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0" fontId="0" fillId="14" borderId="20" xfId="0" applyFont="1" applyFill="1" applyBorder="1" applyAlignment="1">
      <alignment horizontal="center"/>
    </xf>
    <xf numFmtId="0" fontId="0" fillId="14" borderId="18" xfId="0" applyFont="1" applyFill="1" applyBorder="1" applyAlignment="1">
      <alignment horizontal="center"/>
    </xf>
    <xf numFmtId="0" fontId="0" fillId="14" borderId="21" xfId="0" applyFont="1" applyFill="1" applyBorder="1" applyAlignment="1">
      <alignment horizontal="center"/>
    </xf>
    <xf numFmtId="0" fontId="0" fillId="15" borderId="10" xfId="0" applyFont="1" applyFill="1" applyBorder="1" applyAlignment="1">
      <alignment horizontal="center" vertical="center"/>
    </xf>
    <xf numFmtId="0" fontId="0" fillId="17" borderId="10" xfId="0" applyFont="1" applyFill="1" applyBorder="1" applyAlignment="1">
      <alignment horizontal="center" vertical="center"/>
    </xf>
    <xf numFmtId="179" fontId="0" fillId="16" borderId="10" xfId="0" applyNumberFormat="1" applyFont="1" applyFill="1" applyBorder="1" applyAlignment="1">
      <alignment horizontal="center"/>
    </xf>
    <xf numFmtId="38" fontId="0" fillId="16" borderId="10" xfId="0" applyNumberFormat="1" applyFont="1" applyFill="1" applyBorder="1" applyAlignment="1">
      <alignment horizontal="center"/>
    </xf>
    <xf numFmtId="0" fontId="0" fillId="16" borderId="10" xfId="0" applyFont="1" applyFill="1" applyBorder="1" applyAlignment="1">
      <alignment horizontal="center"/>
    </xf>
    <xf numFmtId="0" fontId="0" fillId="8" borderId="33" xfId="0" applyFont="1" applyFill="1" applyBorder="1" applyAlignment="1">
      <alignment horizontal="center"/>
    </xf>
    <xf numFmtId="0" fontId="0" fillId="0" borderId="36" xfId="0" quotePrefix="1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38" fontId="0" fillId="0" borderId="38" xfId="1" applyFont="1" applyBorder="1" applyAlignment="1"/>
    <xf numFmtId="0" fontId="0" fillId="0" borderId="39" xfId="0" quotePrefix="1" applyFont="1" applyBorder="1" applyAlignment="1">
      <alignment horizontal="center"/>
    </xf>
    <xf numFmtId="38" fontId="0" fillId="0" borderId="40" xfId="1" applyFont="1" applyBorder="1" applyAlignment="1"/>
    <xf numFmtId="0" fontId="0" fillId="0" borderId="41" xfId="0" quotePrefix="1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38" fontId="0" fillId="0" borderId="43" xfId="1" applyFont="1" applyBorder="1" applyAlignment="1"/>
    <xf numFmtId="0" fontId="22" fillId="2" borderId="0" xfId="0" applyFont="1" applyFill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26" fillId="10" borderId="2" xfId="0" applyFont="1" applyFill="1" applyBorder="1" applyAlignment="1">
      <alignment horizontal="center" vertical="center"/>
    </xf>
    <xf numFmtId="0" fontId="26" fillId="10" borderId="4" xfId="0" applyFont="1" applyFill="1" applyBorder="1" applyAlignment="1">
      <alignment horizontal="center" vertical="center"/>
    </xf>
    <xf numFmtId="0" fontId="26" fillId="10" borderId="0" xfId="0" applyFont="1" applyFill="1" applyBorder="1" applyAlignment="1">
      <alignment horizontal="center" vertical="center"/>
    </xf>
    <xf numFmtId="0" fontId="26" fillId="10" borderId="6" xfId="0" applyFont="1" applyFill="1" applyBorder="1" applyAlignment="1">
      <alignment horizontal="center" vertical="center"/>
    </xf>
    <xf numFmtId="0" fontId="26" fillId="10" borderId="7" xfId="0" applyFont="1" applyFill="1" applyBorder="1" applyAlignment="1">
      <alignment horizontal="center" vertical="center"/>
    </xf>
    <xf numFmtId="0" fontId="0" fillId="11" borderId="2" xfId="0" applyFont="1" applyFill="1" applyBorder="1" applyAlignment="1">
      <alignment horizontal="center" vertical="center" wrapText="1"/>
    </xf>
    <xf numFmtId="0" fontId="0" fillId="11" borderId="3" xfId="0" applyFont="1" applyFill="1" applyBorder="1" applyAlignment="1">
      <alignment horizontal="center" vertical="center" wrapText="1"/>
    </xf>
    <xf numFmtId="0" fontId="0" fillId="11" borderId="0" xfId="0" applyFont="1" applyFill="1" applyBorder="1" applyAlignment="1">
      <alignment horizontal="center" vertical="center" wrapText="1"/>
    </xf>
    <xf numFmtId="0" fontId="0" fillId="11" borderId="5" xfId="0" applyFont="1" applyFill="1" applyBorder="1" applyAlignment="1">
      <alignment horizontal="center" vertical="center" wrapText="1"/>
    </xf>
    <xf numFmtId="0" fontId="0" fillId="11" borderId="7" xfId="0" applyFont="1" applyFill="1" applyBorder="1" applyAlignment="1">
      <alignment horizontal="center" vertical="center" wrapText="1"/>
    </xf>
    <xf numFmtId="0" fontId="0" fillId="11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3" fillId="6" borderId="32" xfId="0" applyFont="1" applyFill="1" applyBorder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0" fontId="3" fillId="9" borderId="33" xfId="0" applyFont="1" applyFill="1" applyBorder="1" applyAlignment="1">
      <alignment horizontal="center" vertical="center"/>
    </xf>
    <xf numFmtId="0" fontId="0" fillId="9" borderId="34" xfId="0" applyFont="1" applyFill="1" applyBorder="1" applyAlignment="1">
      <alignment horizontal="center" vertical="center"/>
    </xf>
    <xf numFmtId="0" fontId="0" fillId="9" borderId="35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1</xdr:row>
      <xdr:rowOff>95250</xdr:rowOff>
    </xdr:from>
    <xdr:to>
      <xdr:col>7</xdr:col>
      <xdr:colOff>200025</xdr:colOff>
      <xdr:row>7</xdr:row>
      <xdr:rowOff>323850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905000" y="257175"/>
          <a:ext cx="2486025" cy="120015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VLOOKUP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ブイルックアップ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1782" name="Group 758"/>
        <xdr:cNvGrpSpPr>
          <a:grpSpLocks/>
        </xdr:cNvGrpSpPr>
      </xdr:nvGrpSpPr>
      <xdr:grpSpPr bwMode="auto">
        <a:xfrm>
          <a:off x="971550" y="8267700"/>
          <a:ext cx="653415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142875</xdr:colOff>
      <xdr:row>25</xdr:row>
      <xdr:rowOff>152400</xdr:rowOff>
    </xdr:from>
    <xdr:to>
      <xdr:col>4</xdr:col>
      <xdr:colOff>371475</xdr:colOff>
      <xdr:row>27</xdr:row>
      <xdr:rowOff>38100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47900" y="61245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95250</xdr:colOff>
      <xdr:row>2</xdr:row>
      <xdr:rowOff>95250</xdr:rowOff>
    </xdr:from>
    <xdr:to>
      <xdr:col>12</xdr:col>
      <xdr:colOff>219075</xdr:colOff>
      <xdr:row>7</xdr:row>
      <xdr:rowOff>38100</xdr:rowOff>
    </xdr:to>
    <xdr:sp macro="" textlink="">
      <xdr:nvSpPr>
        <xdr:cNvPr id="1783" name="Text Box 759" descr="キャンバス"/>
        <xdr:cNvSpPr txBox="1">
          <a:spLocks noChangeArrowheads="1"/>
        </xdr:cNvSpPr>
      </xdr:nvSpPr>
      <xdr:spPr bwMode="auto">
        <a:xfrm>
          <a:off x="4667250" y="419100"/>
          <a:ext cx="2190750" cy="752475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指定したセル範囲の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先頭</a:t>
          </a:r>
          <a:r>
            <a:rPr lang="ja-JP" altLang="en-US" sz="11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列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を縦</a:t>
          </a:r>
          <a:r>
            <a:rPr lang="ja-JP" altLang="en-US" sz="11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方向に検索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し、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該当する行の指定した列番号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のセルに入力されている値を返します。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4</xdr:col>
      <xdr:colOff>485775</xdr:colOff>
      <xdr:row>61</xdr:row>
      <xdr:rowOff>152400</xdr:rowOff>
    </xdr:from>
    <xdr:to>
      <xdr:col>5</xdr:col>
      <xdr:colOff>19050</xdr:colOff>
      <xdr:row>63</xdr:row>
      <xdr:rowOff>38100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90800" y="105060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152400</xdr:colOff>
      <xdr:row>53</xdr:row>
      <xdr:rowOff>142875</xdr:rowOff>
    </xdr:from>
    <xdr:to>
      <xdr:col>2</xdr:col>
      <xdr:colOff>647700</xdr:colOff>
      <xdr:row>54</xdr:row>
      <xdr:rowOff>180975</xdr:rowOff>
    </xdr:to>
    <xdr:pic>
      <xdr:nvPicPr>
        <xdr:cNvPr id="1840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66775" y="90201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52</xdr:row>
      <xdr:rowOff>0</xdr:rowOff>
    </xdr:from>
    <xdr:to>
      <xdr:col>1</xdr:col>
      <xdr:colOff>485775</xdr:colOff>
      <xdr:row>53</xdr:row>
      <xdr:rowOff>19050</xdr:rowOff>
    </xdr:to>
    <xdr:pic>
      <xdr:nvPicPr>
        <xdr:cNvPr id="1918" name="Picture 89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33350" y="86296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79</xdr:row>
      <xdr:rowOff>152400</xdr:rowOff>
    </xdr:from>
    <xdr:to>
      <xdr:col>1</xdr:col>
      <xdr:colOff>428625</xdr:colOff>
      <xdr:row>81</xdr:row>
      <xdr:rowOff>38100</xdr:rowOff>
    </xdr:to>
    <xdr:pic>
      <xdr:nvPicPr>
        <xdr:cNvPr id="1950" name="Picture 92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134207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76200</xdr:colOff>
      <xdr:row>82</xdr:row>
      <xdr:rowOff>114300</xdr:rowOff>
    </xdr:from>
    <xdr:to>
      <xdr:col>2</xdr:col>
      <xdr:colOff>571500</xdr:colOff>
      <xdr:row>84</xdr:row>
      <xdr:rowOff>19050</xdr:rowOff>
    </xdr:to>
    <xdr:pic>
      <xdr:nvPicPr>
        <xdr:cNvPr id="1951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90575" y="13925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93</xdr:row>
      <xdr:rowOff>152400</xdr:rowOff>
    </xdr:from>
    <xdr:to>
      <xdr:col>2</xdr:col>
      <xdr:colOff>590550</xdr:colOff>
      <xdr:row>95</xdr:row>
      <xdr:rowOff>57150</xdr:rowOff>
    </xdr:to>
    <xdr:pic>
      <xdr:nvPicPr>
        <xdr:cNvPr id="1952" name="Picture 92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09625" y="157448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485775</xdr:colOff>
      <xdr:row>86</xdr:row>
      <xdr:rowOff>114300</xdr:rowOff>
    </xdr:from>
    <xdr:to>
      <xdr:col>6</xdr:col>
      <xdr:colOff>676275</xdr:colOff>
      <xdr:row>93</xdr:row>
      <xdr:rowOff>19050</xdr:rowOff>
    </xdr:to>
    <xdr:pic>
      <xdr:nvPicPr>
        <xdr:cNvPr id="1954" name="Picture 93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590800" y="16287750"/>
          <a:ext cx="1581150" cy="10382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95250</xdr:colOff>
      <xdr:row>100</xdr:row>
      <xdr:rowOff>142875</xdr:rowOff>
    </xdr:from>
    <xdr:to>
      <xdr:col>5</xdr:col>
      <xdr:colOff>228600</xdr:colOff>
      <xdr:row>107</xdr:row>
      <xdr:rowOff>38100</xdr:rowOff>
    </xdr:to>
    <xdr:pic>
      <xdr:nvPicPr>
        <xdr:cNvPr id="1958" name="Picture 93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504950" y="16868775"/>
          <a:ext cx="1524000" cy="10287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95250</xdr:colOff>
      <xdr:row>94</xdr:row>
      <xdr:rowOff>152400</xdr:rowOff>
    </xdr:from>
    <xdr:to>
      <xdr:col>10</xdr:col>
      <xdr:colOff>590550</xdr:colOff>
      <xdr:row>96</xdr:row>
      <xdr:rowOff>57150</xdr:rowOff>
    </xdr:to>
    <xdr:pic>
      <xdr:nvPicPr>
        <xdr:cNvPr id="1959" name="Picture 93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324475" y="159067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590550</xdr:colOff>
      <xdr:row>103</xdr:row>
      <xdr:rowOff>28575</xdr:rowOff>
    </xdr:from>
    <xdr:to>
      <xdr:col>16</xdr:col>
      <xdr:colOff>304800</xdr:colOff>
      <xdr:row>109</xdr:row>
      <xdr:rowOff>85725</xdr:rowOff>
    </xdr:to>
    <xdr:pic>
      <xdr:nvPicPr>
        <xdr:cNvPr id="1962" name="Picture 93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162550" y="18954750"/>
          <a:ext cx="4467225" cy="1028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120</xdr:row>
      <xdr:rowOff>66675</xdr:rowOff>
    </xdr:from>
    <xdr:to>
      <xdr:col>2</xdr:col>
      <xdr:colOff>19050</xdr:colOff>
      <xdr:row>122</xdr:row>
      <xdr:rowOff>0</xdr:rowOff>
    </xdr:to>
    <xdr:pic>
      <xdr:nvPicPr>
        <xdr:cNvPr id="1963" name="Picture 93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1925" y="20031075"/>
          <a:ext cx="571500" cy="2571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120</xdr:row>
      <xdr:rowOff>85725</xdr:rowOff>
    </xdr:from>
    <xdr:to>
      <xdr:col>9</xdr:col>
      <xdr:colOff>533400</xdr:colOff>
      <xdr:row>121</xdr:row>
      <xdr:rowOff>152400</xdr:rowOff>
    </xdr:to>
    <xdr:pic>
      <xdr:nvPicPr>
        <xdr:cNvPr id="1964" name="Picture 94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10100" y="20050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542925</xdr:colOff>
      <xdr:row>139</xdr:row>
      <xdr:rowOff>123825</xdr:rowOff>
    </xdr:from>
    <xdr:to>
      <xdr:col>11</xdr:col>
      <xdr:colOff>76200</xdr:colOff>
      <xdr:row>146</xdr:row>
      <xdr:rowOff>28575</xdr:rowOff>
    </xdr:to>
    <xdr:pic>
      <xdr:nvPicPr>
        <xdr:cNvPr id="1970" name="Picture 94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343275" y="24917400"/>
          <a:ext cx="2676525" cy="10382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139</xdr:row>
      <xdr:rowOff>133350</xdr:rowOff>
    </xdr:from>
    <xdr:to>
      <xdr:col>5</xdr:col>
      <xdr:colOff>219075</xdr:colOff>
      <xdr:row>146</xdr:row>
      <xdr:rowOff>47625</xdr:rowOff>
    </xdr:to>
    <xdr:grpSp>
      <xdr:nvGrpSpPr>
        <xdr:cNvPr id="1972" name="Group 948"/>
        <xdr:cNvGrpSpPr>
          <a:grpSpLocks/>
        </xdr:cNvGrpSpPr>
      </xdr:nvGrpSpPr>
      <xdr:grpSpPr bwMode="auto">
        <a:xfrm>
          <a:off x="304800" y="24926925"/>
          <a:ext cx="2714625" cy="1047750"/>
          <a:chOff x="42" y="2425"/>
          <a:chExt cx="285" cy="110"/>
        </a:xfrm>
      </xdr:grpSpPr>
      <xdr:pic>
        <xdr:nvPicPr>
          <xdr:cNvPr id="1967" name="Picture 943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 cstate="print"/>
          <a:srcRect/>
          <a:stretch>
            <a:fillRect/>
          </a:stretch>
        </xdr:blipFill>
        <xdr:spPr bwMode="auto">
          <a:xfrm>
            <a:off x="42" y="2425"/>
            <a:ext cx="285" cy="110"/>
          </a:xfrm>
          <a:prstGeom prst="rect">
            <a:avLst/>
          </a:prstGeom>
          <a:noFill/>
        </xdr:spPr>
      </xdr:pic>
      <xdr:sp macro="" textlink="">
        <xdr:nvSpPr>
          <xdr:cNvPr id="1971" name="Rectangle 947"/>
          <xdr:cNvSpPr>
            <a:spLocks noChangeArrowheads="1"/>
          </xdr:cNvSpPr>
        </xdr:nvSpPr>
        <xdr:spPr bwMode="auto">
          <a:xfrm>
            <a:off x="143" y="2492"/>
            <a:ext cx="19" cy="16"/>
          </a:xfrm>
          <a:prstGeom prst="rect">
            <a:avLst/>
          </a:prstGeom>
          <a:noFill/>
          <a:ln w="9525">
            <a:solidFill>
              <a:srgbClr val="0000FF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3</xdr:col>
      <xdr:colOff>447675</xdr:colOff>
      <xdr:row>159</xdr:row>
      <xdr:rowOff>57150</xdr:rowOff>
    </xdr:from>
    <xdr:to>
      <xdr:col>10</xdr:col>
      <xdr:colOff>304800</xdr:colOff>
      <xdr:row>164</xdr:row>
      <xdr:rowOff>114300</xdr:rowOff>
    </xdr:to>
    <xdr:pic>
      <xdr:nvPicPr>
        <xdr:cNvPr id="1976" name="Picture 952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857375" y="28089225"/>
          <a:ext cx="3676650" cy="8667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168</xdr:row>
      <xdr:rowOff>28575</xdr:rowOff>
    </xdr:from>
    <xdr:to>
      <xdr:col>1</xdr:col>
      <xdr:colOff>438150</xdr:colOff>
      <xdr:row>169</xdr:row>
      <xdr:rowOff>123825</xdr:rowOff>
    </xdr:to>
    <xdr:pic>
      <xdr:nvPicPr>
        <xdr:cNvPr id="1978" name="Picture 95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5725" y="27803475"/>
          <a:ext cx="571500" cy="2571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168</xdr:row>
      <xdr:rowOff>57150</xdr:rowOff>
    </xdr:from>
    <xdr:to>
      <xdr:col>9</xdr:col>
      <xdr:colOff>571500</xdr:colOff>
      <xdr:row>169</xdr:row>
      <xdr:rowOff>123825</xdr:rowOff>
    </xdr:to>
    <xdr:pic>
      <xdr:nvPicPr>
        <xdr:cNvPr id="1979" name="Picture 95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48200" y="278320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142875</xdr:colOff>
      <xdr:row>19</xdr:row>
      <xdr:rowOff>9525</xdr:rowOff>
    </xdr:from>
    <xdr:to>
      <xdr:col>6</xdr:col>
      <xdr:colOff>257175</xdr:colOff>
      <xdr:row>21</xdr:row>
      <xdr:rowOff>76200</xdr:rowOff>
    </xdr:to>
    <xdr:pic>
      <xdr:nvPicPr>
        <xdr:cNvPr id="1985" name="Picture 961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247900" y="3219450"/>
          <a:ext cx="1504950" cy="466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9525</xdr:colOff>
      <xdr:row>18</xdr:row>
      <xdr:rowOff>142875</xdr:rowOff>
    </xdr:from>
    <xdr:to>
      <xdr:col>15</xdr:col>
      <xdr:colOff>0</xdr:colOff>
      <xdr:row>38</xdr:row>
      <xdr:rowOff>114300</xdr:rowOff>
    </xdr:to>
    <xdr:pic>
      <xdr:nvPicPr>
        <xdr:cNvPr id="39" name="Picture 1021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581525" y="3190875"/>
          <a:ext cx="4143375" cy="32861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600075</xdr:colOff>
      <xdr:row>7</xdr:row>
      <xdr:rowOff>590550</xdr:rowOff>
    </xdr:from>
    <xdr:to>
      <xdr:col>12</xdr:col>
      <xdr:colOff>409575</xdr:colOff>
      <xdr:row>7</xdr:row>
      <xdr:rowOff>1714500</xdr:rowOff>
    </xdr:to>
    <xdr:pic>
      <xdr:nvPicPr>
        <xdr:cNvPr id="40" name="Picture 1017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009775" y="1724025"/>
          <a:ext cx="5038725" cy="11239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104775</xdr:rowOff>
    </xdr:from>
    <xdr:to>
      <xdr:col>10</xdr:col>
      <xdr:colOff>342900</xdr:colOff>
      <xdr:row>74</xdr:row>
      <xdr:rowOff>76200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3144500"/>
          <a:ext cx="5353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92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style="26" customWidth="1"/>
    <col min="3" max="7" width="9.125" style="26" customWidth="1"/>
    <col min="8" max="8" width="3.5" style="26" customWidth="1"/>
    <col min="9" max="9" width="1.5" style="26" customWidth="1"/>
    <col min="10" max="10" width="8.625" style="26" customWidth="1"/>
    <col min="11" max="11" width="9.375" style="26" customWidth="1"/>
    <col min="12" max="15" width="9.125" style="26" customWidth="1"/>
    <col min="16" max="16" width="7.875" style="26" customWidth="1"/>
    <col min="17" max="16384" width="9" style="26"/>
  </cols>
  <sheetData>
    <row r="1" spans="1:15" ht="12.75" customHeight="1">
      <c r="A1" s="108" t="s">
        <v>109</v>
      </c>
      <c r="B1" s="108"/>
      <c r="C1" s="108"/>
      <c r="D1" s="108"/>
      <c r="E1" s="108"/>
      <c r="F1" s="108"/>
      <c r="G1" s="108"/>
    </row>
    <row r="8" spans="1:15" ht="154.5" customHeight="1"/>
    <row r="9" spans="1:15" ht="16.5" customHeight="1" thickBot="1">
      <c r="C9" s="123" t="s">
        <v>105</v>
      </c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5"/>
      <c r="O9" s="27"/>
    </row>
    <row r="10" spans="1:15" ht="12.75" customHeight="1" thickTop="1">
      <c r="A10" s="26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ht="12.75" customHeight="1">
      <c r="A11" s="26"/>
      <c r="F11" s="29" t="s">
        <v>11</v>
      </c>
      <c r="G11" s="30"/>
      <c r="H11" s="30"/>
      <c r="I11" s="30"/>
      <c r="J11" s="30"/>
      <c r="K11" s="28"/>
      <c r="L11" s="28"/>
      <c r="M11" s="28"/>
      <c r="N11" s="28"/>
      <c r="O11" s="28"/>
    </row>
    <row r="12" spans="1:15" ht="12.75" customHeight="1">
      <c r="A12" s="26"/>
      <c r="E12" s="31"/>
      <c r="F12" s="32"/>
      <c r="G12" s="33"/>
      <c r="H12" s="34"/>
    </row>
    <row r="14" spans="1:15" ht="12.75" customHeight="1">
      <c r="D14" s="127" t="s">
        <v>1</v>
      </c>
      <c r="E14" s="2" t="s">
        <v>3</v>
      </c>
      <c r="F14" s="3"/>
      <c r="G14" s="3"/>
      <c r="H14" s="3"/>
      <c r="I14" s="3"/>
      <c r="J14" s="3"/>
      <c r="K14" s="3"/>
      <c r="L14" s="3"/>
      <c r="M14" s="3"/>
      <c r="N14" s="4"/>
    </row>
    <row r="15" spans="1:15" ht="12.75" customHeight="1">
      <c r="D15" s="128"/>
      <c r="E15" s="5" t="s">
        <v>5</v>
      </c>
      <c r="F15" s="6"/>
      <c r="G15" s="6"/>
      <c r="H15" s="6"/>
      <c r="I15" s="6"/>
      <c r="J15" s="6"/>
      <c r="K15" s="6"/>
      <c r="L15" s="6"/>
      <c r="M15" s="6"/>
      <c r="N15" s="7"/>
    </row>
    <row r="16" spans="1:15" ht="12.75" customHeight="1">
      <c r="D16" s="128"/>
      <c r="E16" s="5" t="s">
        <v>2</v>
      </c>
      <c r="F16" s="6"/>
      <c r="G16" s="6"/>
      <c r="H16" s="6"/>
      <c r="I16" s="6"/>
      <c r="J16" s="6"/>
      <c r="K16" s="6"/>
      <c r="L16" s="6"/>
      <c r="M16" s="6"/>
      <c r="N16" s="7"/>
    </row>
    <row r="17" spans="2:14" ht="12.75" customHeight="1">
      <c r="D17" s="128"/>
      <c r="E17" s="5" t="s">
        <v>6</v>
      </c>
      <c r="F17" s="6"/>
      <c r="G17" s="6"/>
      <c r="H17" s="6"/>
      <c r="I17" s="6"/>
      <c r="J17" s="6"/>
      <c r="K17" s="6"/>
      <c r="L17" s="6"/>
      <c r="M17" s="6"/>
      <c r="N17" s="7"/>
    </row>
    <row r="18" spans="2:14" ht="12.75" customHeight="1" thickBot="1">
      <c r="D18" s="129"/>
      <c r="E18" s="8" t="s">
        <v>4</v>
      </c>
      <c r="F18" s="9"/>
      <c r="G18" s="9"/>
      <c r="H18" s="9"/>
      <c r="I18" s="9"/>
      <c r="J18" s="9"/>
      <c r="K18" s="9"/>
      <c r="L18" s="9"/>
      <c r="M18" s="9"/>
      <c r="N18" s="10"/>
    </row>
    <row r="19" spans="2:14" ht="12.75" customHeight="1" thickTop="1"/>
    <row r="21" spans="2:14" ht="18.75" customHeight="1" thickBot="1">
      <c r="B21" s="130" t="s">
        <v>12</v>
      </c>
      <c r="C21" s="131"/>
      <c r="D21" s="132"/>
      <c r="E21" s="35"/>
      <c r="F21" s="35"/>
      <c r="G21" s="35"/>
      <c r="H21" s="35"/>
    </row>
    <row r="22" spans="2:14" ht="12.75" customHeight="1" thickTop="1">
      <c r="D22" s="35"/>
      <c r="E22" s="35"/>
      <c r="F22" s="35"/>
      <c r="G22" s="35"/>
      <c r="H22" s="35"/>
    </row>
    <row r="23" spans="2:14" ht="12.75" customHeight="1">
      <c r="B23" s="26" t="s">
        <v>13</v>
      </c>
      <c r="D23" s="35"/>
      <c r="E23" s="35"/>
      <c r="F23" s="35"/>
      <c r="G23" s="35"/>
      <c r="H23" s="35"/>
    </row>
    <row r="24" spans="2:14" ht="12.75" customHeight="1">
      <c r="B24" s="26" t="s">
        <v>106</v>
      </c>
      <c r="D24" s="35"/>
      <c r="E24" s="35"/>
      <c r="F24" s="35"/>
      <c r="G24" s="35"/>
      <c r="H24" s="35"/>
    </row>
    <row r="25" spans="2:14" ht="12.75" customHeight="1">
      <c r="B25" s="36" t="s">
        <v>7</v>
      </c>
      <c r="D25" s="35"/>
      <c r="E25" s="35"/>
      <c r="F25" s="35"/>
      <c r="G25" s="35"/>
      <c r="H25" s="35"/>
    </row>
    <row r="26" spans="2:14" ht="12.75" customHeight="1">
      <c r="B26" s="36" t="s">
        <v>8</v>
      </c>
      <c r="D26" s="35"/>
      <c r="E26" s="35"/>
      <c r="F26" s="35"/>
      <c r="G26" s="35"/>
      <c r="H26" s="35"/>
    </row>
    <row r="27" spans="2:14" ht="12.75" customHeight="1">
      <c r="B27" s="36" t="s">
        <v>115</v>
      </c>
      <c r="D27" s="35"/>
      <c r="E27" s="35"/>
      <c r="F27" s="35"/>
      <c r="G27" s="35"/>
      <c r="H27" s="35"/>
    </row>
    <row r="28" spans="2:14" ht="12.75" customHeight="1">
      <c r="B28" s="37" t="s">
        <v>9</v>
      </c>
    </row>
    <row r="29" spans="2:14" ht="12.75" customHeight="1">
      <c r="B29" s="37" t="s">
        <v>110</v>
      </c>
    </row>
    <row r="30" spans="2:14" ht="12.75" customHeight="1">
      <c r="B30" s="37" t="s">
        <v>16</v>
      </c>
    </row>
    <row r="31" spans="2:14" ht="12.75" customHeight="1">
      <c r="B31" s="37" t="s">
        <v>14</v>
      </c>
    </row>
    <row r="32" spans="2:14" ht="12.75" customHeight="1">
      <c r="B32" s="37" t="s">
        <v>15</v>
      </c>
    </row>
    <row r="33" spans="1:14" ht="12.75" customHeight="1">
      <c r="B33" s="37" t="s">
        <v>10</v>
      </c>
    </row>
    <row r="34" spans="1:14" ht="12.75" customHeight="1">
      <c r="B34" s="37"/>
    </row>
    <row r="36" spans="1:14" ht="12.75" customHeight="1">
      <c r="A36" s="26"/>
      <c r="C36" s="133" t="s">
        <v>111</v>
      </c>
      <c r="D36" s="134"/>
      <c r="E36" s="134"/>
      <c r="F36" s="134"/>
      <c r="G36" s="135"/>
    </row>
    <row r="37" spans="1:14" ht="12.75" customHeight="1" thickBot="1">
      <c r="A37" s="26"/>
      <c r="C37" s="136"/>
      <c r="D37" s="137"/>
      <c r="E37" s="137"/>
      <c r="F37" s="137"/>
      <c r="G37" s="138"/>
    </row>
    <row r="38" spans="1:14" ht="12.75" customHeight="1" thickTop="1"/>
    <row r="46" spans="1:14" ht="12.75" customHeight="1">
      <c r="K46" s="126" t="s">
        <v>0</v>
      </c>
      <c r="L46" s="126"/>
      <c r="M46" s="126"/>
      <c r="N46" s="126"/>
    </row>
    <row r="49" spans="2:14" ht="12.75" customHeight="1">
      <c r="B49" s="11" t="s">
        <v>26</v>
      </c>
      <c r="C49" s="38"/>
      <c r="D49" s="38"/>
      <c r="E49" s="38"/>
      <c r="J49" s="11" t="s">
        <v>26</v>
      </c>
      <c r="K49" s="38"/>
      <c r="L49" s="38"/>
      <c r="M49" s="38"/>
    </row>
    <row r="51" spans="2:14" ht="12.75" customHeight="1" thickBot="1">
      <c r="B51" s="39" t="s">
        <v>20</v>
      </c>
      <c r="C51" s="26" t="s">
        <v>29</v>
      </c>
    </row>
    <row r="52" spans="2:14" ht="12.75" customHeight="1" thickTop="1"/>
    <row r="53" spans="2:14" ht="19.5" customHeight="1">
      <c r="C53" s="26" t="s">
        <v>59</v>
      </c>
      <c r="G53" s="12"/>
      <c r="J53" s="40"/>
    </row>
    <row r="54" spans="2:14" ht="15" customHeight="1">
      <c r="D54" s="94" t="s">
        <v>30</v>
      </c>
      <c r="E54" s="94" t="s">
        <v>19</v>
      </c>
      <c r="F54" s="35"/>
      <c r="G54" s="12"/>
      <c r="J54" s="40"/>
    </row>
    <row r="55" spans="2:14" ht="15" customHeight="1">
      <c r="D55" s="42"/>
      <c r="E55" s="43"/>
      <c r="F55" s="44"/>
      <c r="G55" s="44"/>
      <c r="J55" s="40"/>
    </row>
    <row r="56" spans="2:14" ht="15" customHeight="1">
      <c r="C56" s="45" t="s">
        <v>58</v>
      </c>
      <c r="D56" s="46">
        <v>50</v>
      </c>
      <c r="E56" s="41" t="str">
        <f>VLOOKUP(D56,K60:N67,2,1)</f>
        <v>島田</v>
      </c>
      <c r="F56" s="44"/>
      <c r="G56" s="44"/>
      <c r="J56" s="40"/>
    </row>
    <row r="57" spans="2:14" ht="15" customHeight="1">
      <c r="D57" s="26" t="s">
        <v>107</v>
      </c>
      <c r="G57" s="12"/>
      <c r="J57" s="40"/>
      <c r="K57" s="17" t="s">
        <v>112</v>
      </c>
    </row>
    <row r="58" spans="2:14" ht="18" customHeight="1">
      <c r="D58" s="26" t="s">
        <v>108</v>
      </c>
      <c r="G58" s="35"/>
      <c r="J58" s="40"/>
      <c r="K58" s="109" t="s">
        <v>39</v>
      </c>
      <c r="L58" s="109"/>
      <c r="M58" s="109"/>
      <c r="N58" s="109"/>
    </row>
    <row r="59" spans="2:14" ht="12.75" customHeight="1">
      <c r="G59" s="35"/>
      <c r="J59" s="40"/>
      <c r="K59" s="47" t="s">
        <v>30</v>
      </c>
      <c r="L59" s="47" t="s">
        <v>19</v>
      </c>
      <c r="M59" s="47" t="s">
        <v>40</v>
      </c>
      <c r="N59" s="47" t="s">
        <v>41</v>
      </c>
    </row>
    <row r="60" spans="2:14" ht="12.75" customHeight="1">
      <c r="J60" s="40"/>
      <c r="K60" s="48">
        <v>10</v>
      </c>
      <c r="L60" s="48" t="s">
        <v>31</v>
      </c>
      <c r="M60" s="41" t="s">
        <v>42</v>
      </c>
      <c r="N60" s="41" t="s">
        <v>43</v>
      </c>
    </row>
    <row r="61" spans="2:14" ht="12.75" customHeight="1" thickBot="1">
      <c r="B61" s="49" t="s">
        <v>21</v>
      </c>
      <c r="J61" s="40"/>
      <c r="K61" s="48">
        <v>20</v>
      </c>
      <c r="L61" s="48" t="s">
        <v>32</v>
      </c>
      <c r="M61" s="41" t="s">
        <v>44</v>
      </c>
      <c r="N61" s="41" t="s">
        <v>45</v>
      </c>
    </row>
    <row r="62" spans="2:14" ht="12.75" customHeight="1" thickTop="1">
      <c r="C62" s="26" t="s">
        <v>17</v>
      </c>
      <c r="J62" s="40"/>
      <c r="K62" s="48">
        <v>30</v>
      </c>
      <c r="L62" s="48" t="s">
        <v>33</v>
      </c>
      <c r="M62" s="41" t="s">
        <v>46</v>
      </c>
      <c r="N62" s="41" t="s">
        <v>47</v>
      </c>
    </row>
    <row r="63" spans="2:14" ht="12.75" customHeight="1">
      <c r="B63" s="45"/>
      <c r="C63" s="26" t="s">
        <v>18</v>
      </c>
      <c r="J63" s="40"/>
      <c r="K63" s="48">
        <v>40</v>
      </c>
      <c r="L63" s="48" t="s">
        <v>34</v>
      </c>
      <c r="M63" s="41" t="s">
        <v>48</v>
      </c>
      <c r="N63" s="41" t="s">
        <v>49</v>
      </c>
    </row>
    <row r="64" spans="2:14" ht="12.75" customHeight="1">
      <c r="B64" s="45"/>
      <c r="C64" s="26" t="s">
        <v>27</v>
      </c>
      <c r="J64" s="40"/>
      <c r="K64" s="48">
        <v>50</v>
      </c>
      <c r="L64" s="48" t="s">
        <v>35</v>
      </c>
      <c r="M64" s="41" t="s">
        <v>50</v>
      </c>
      <c r="N64" s="41" t="s">
        <v>51</v>
      </c>
    </row>
    <row r="65" spans="2:15" ht="12.75" customHeight="1">
      <c r="B65" s="45"/>
      <c r="C65" s="26" t="s">
        <v>28</v>
      </c>
      <c r="J65" s="40"/>
      <c r="K65" s="48">
        <v>60</v>
      </c>
      <c r="L65" s="48" t="s">
        <v>36</v>
      </c>
      <c r="M65" s="41" t="s">
        <v>52</v>
      </c>
      <c r="N65" s="41" t="s">
        <v>53</v>
      </c>
    </row>
    <row r="66" spans="2:15" ht="12.75" customHeight="1">
      <c r="B66" s="45"/>
      <c r="C66" s="26" t="s">
        <v>60</v>
      </c>
      <c r="J66" s="50"/>
      <c r="K66" s="48">
        <v>70</v>
      </c>
      <c r="L66" s="48" t="s">
        <v>37</v>
      </c>
      <c r="M66" s="41" t="s">
        <v>54</v>
      </c>
      <c r="N66" s="41" t="s">
        <v>55</v>
      </c>
    </row>
    <row r="67" spans="2:15" ht="12.75" customHeight="1">
      <c r="J67" s="50"/>
      <c r="K67" s="48">
        <v>80</v>
      </c>
      <c r="L67" s="48" t="s">
        <v>38</v>
      </c>
      <c r="M67" s="41" t="s">
        <v>56</v>
      </c>
      <c r="N67" s="41" t="s">
        <v>57</v>
      </c>
    </row>
    <row r="68" spans="2:15" ht="12.75" customHeight="1">
      <c r="J68" s="50"/>
      <c r="K68" s="28"/>
      <c r="L68" s="35"/>
      <c r="M68" s="15"/>
    </row>
    <row r="69" spans="2:15" ht="12.75" customHeight="1">
      <c r="B69" s="45"/>
      <c r="J69" s="50"/>
      <c r="K69" s="35"/>
      <c r="L69" s="35"/>
      <c r="M69" s="16"/>
    </row>
    <row r="70" spans="2:15" ht="12.75" customHeight="1">
      <c r="B70" s="45"/>
      <c r="J70" s="50"/>
      <c r="K70" s="35"/>
      <c r="L70" s="35"/>
      <c r="M70" s="13"/>
    </row>
    <row r="71" spans="2:15" ht="12.75" customHeight="1">
      <c r="B71" s="45"/>
      <c r="J71" s="50"/>
      <c r="K71" s="35"/>
      <c r="L71" s="35"/>
      <c r="M71" s="13"/>
    </row>
    <row r="72" spans="2:15" ht="12.75" customHeight="1">
      <c r="J72" s="50"/>
      <c r="K72" s="35"/>
      <c r="L72" s="35"/>
      <c r="M72" s="13"/>
    </row>
    <row r="73" spans="2:15" ht="12.75" customHeight="1">
      <c r="F73" s="13"/>
      <c r="G73" s="13"/>
      <c r="H73" s="13"/>
      <c r="I73" s="13"/>
      <c r="J73" s="13"/>
      <c r="K73" s="35"/>
      <c r="L73" s="35"/>
      <c r="M73" s="13"/>
    </row>
    <row r="74" spans="2:15" ht="12.75" customHeight="1">
      <c r="F74" s="13"/>
      <c r="G74" s="13"/>
      <c r="H74" s="13"/>
      <c r="I74" s="13"/>
      <c r="J74" s="13"/>
      <c r="K74" s="35"/>
      <c r="L74" s="35"/>
      <c r="M74" s="13"/>
    </row>
    <row r="75" spans="2:15" ht="12.75" customHeight="1">
      <c r="J75" s="50"/>
      <c r="K75" s="35"/>
    </row>
    <row r="76" spans="2:15" ht="12.75" customHeight="1">
      <c r="J76" s="50"/>
      <c r="L76" s="122"/>
      <c r="M76" s="122"/>
      <c r="N76" s="122"/>
    </row>
    <row r="77" spans="2:15" ht="12.75" customHeight="1">
      <c r="C77" s="51"/>
      <c r="D77" s="51"/>
      <c r="E77" s="52"/>
      <c r="F77" s="52"/>
      <c r="G77" s="52"/>
      <c r="H77" s="52"/>
      <c r="I77" s="52"/>
      <c r="J77" s="52"/>
      <c r="K77" s="52"/>
      <c r="L77" s="53"/>
      <c r="M77" s="40"/>
      <c r="N77" s="54"/>
      <c r="O77" s="55"/>
    </row>
    <row r="78" spans="2:15" ht="12.75" customHeight="1">
      <c r="C78" s="56"/>
      <c r="D78" s="56"/>
      <c r="E78" s="56"/>
      <c r="F78" s="56"/>
      <c r="G78" s="56"/>
      <c r="H78" s="56"/>
      <c r="I78" s="56"/>
      <c r="J78" s="57"/>
      <c r="K78" s="35"/>
      <c r="L78" s="53"/>
      <c r="M78" s="40"/>
      <c r="N78" s="54"/>
      <c r="O78" s="55"/>
    </row>
    <row r="79" spans="2:15" ht="12.75" customHeight="1">
      <c r="B79" s="11" t="s">
        <v>26</v>
      </c>
      <c r="C79" s="38"/>
      <c r="D79" s="38"/>
      <c r="E79" s="38"/>
      <c r="J79" s="11" t="s">
        <v>26</v>
      </c>
      <c r="K79" s="38"/>
      <c r="L79" s="38"/>
      <c r="M79" s="38"/>
      <c r="N79" s="54"/>
      <c r="O79" s="55"/>
    </row>
    <row r="80" spans="2:15" ht="12.75" customHeight="1">
      <c r="J80" s="50"/>
      <c r="K80" s="35"/>
      <c r="L80" s="53"/>
      <c r="M80" s="40"/>
      <c r="N80" s="54"/>
      <c r="O80" s="55"/>
    </row>
    <row r="81" spans="3:14" ht="17.25" customHeight="1">
      <c r="C81" s="18" t="s">
        <v>61</v>
      </c>
    </row>
    <row r="83" spans="3:14" ht="12.75" customHeight="1">
      <c r="K83" s="109" t="s">
        <v>39</v>
      </c>
      <c r="L83" s="109"/>
      <c r="M83" s="109"/>
      <c r="N83" s="109"/>
    </row>
    <row r="84" spans="3:14" ht="12.75" customHeight="1">
      <c r="D84" s="26" t="s">
        <v>63</v>
      </c>
      <c r="K84" s="47" t="s">
        <v>30</v>
      </c>
      <c r="L84" s="47" t="s">
        <v>19</v>
      </c>
      <c r="M84" s="47" t="s">
        <v>40</v>
      </c>
      <c r="N84" s="47" t="s">
        <v>41</v>
      </c>
    </row>
    <row r="85" spans="3:14" ht="12.75" customHeight="1">
      <c r="K85" s="48">
        <v>10</v>
      </c>
      <c r="L85" s="48" t="s">
        <v>31</v>
      </c>
      <c r="M85" s="41" t="s">
        <v>42</v>
      </c>
      <c r="N85" s="41" t="s">
        <v>43</v>
      </c>
    </row>
    <row r="86" spans="3:14" ht="12.75" customHeight="1">
      <c r="C86" s="95" t="s">
        <v>30</v>
      </c>
      <c r="D86" s="95" t="s">
        <v>40</v>
      </c>
      <c r="F86" s="28"/>
      <c r="G86" s="28"/>
      <c r="K86" s="48">
        <v>20</v>
      </c>
      <c r="L86" s="48" t="s">
        <v>32</v>
      </c>
      <c r="M86" s="41" t="s">
        <v>44</v>
      </c>
      <c r="N86" s="41" t="s">
        <v>45</v>
      </c>
    </row>
    <row r="87" spans="3:14" ht="12.75" customHeight="1">
      <c r="C87" s="42">
        <v>70</v>
      </c>
      <c r="D87" s="43"/>
      <c r="F87" s="28"/>
      <c r="G87" s="28"/>
      <c r="K87" s="48">
        <v>30</v>
      </c>
      <c r="L87" s="48" t="s">
        <v>33</v>
      </c>
      <c r="M87" s="41" t="s">
        <v>46</v>
      </c>
      <c r="N87" s="41" t="s">
        <v>47</v>
      </c>
    </row>
    <row r="88" spans="3:14" ht="12.75" customHeight="1">
      <c r="C88" s="19" t="s">
        <v>62</v>
      </c>
      <c r="D88" s="58" t="str">
        <f>VLOOKUP(C87,K85:N92,3,1)</f>
        <v>K008</v>
      </c>
      <c r="F88" s="35"/>
      <c r="G88" s="35"/>
      <c r="K88" s="48">
        <v>40</v>
      </c>
      <c r="L88" s="48" t="s">
        <v>34</v>
      </c>
      <c r="M88" s="41" t="s">
        <v>48</v>
      </c>
      <c r="N88" s="41" t="s">
        <v>49</v>
      </c>
    </row>
    <row r="89" spans="3:14" ht="12.75" customHeight="1">
      <c r="F89" s="35"/>
      <c r="G89" s="35"/>
      <c r="K89" s="48">
        <v>50</v>
      </c>
      <c r="L89" s="48" t="s">
        <v>35</v>
      </c>
      <c r="M89" s="41" t="s">
        <v>50</v>
      </c>
      <c r="N89" s="41" t="s">
        <v>51</v>
      </c>
    </row>
    <row r="90" spans="3:14" ht="12.75" customHeight="1">
      <c r="F90" s="35"/>
      <c r="G90" s="35"/>
      <c r="K90" s="48">
        <v>60</v>
      </c>
      <c r="L90" s="48" t="s">
        <v>36</v>
      </c>
      <c r="M90" s="41" t="s">
        <v>52</v>
      </c>
      <c r="N90" s="41" t="s">
        <v>53</v>
      </c>
    </row>
    <row r="91" spans="3:14" ht="12.75" customHeight="1">
      <c r="F91" s="35"/>
      <c r="G91" s="35"/>
      <c r="K91" s="48">
        <v>70</v>
      </c>
      <c r="L91" s="48" t="s">
        <v>37</v>
      </c>
      <c r="M91" s="41" t="s">
        <v>54</v>
      </c>
      <c r="N91" s="41" t="s">
        <v>55</v>
      </c>
    </row>
    <row r="92" spans="3:14" ht="12.75" customHeight="1">
      <c r="F92" s="28"/>
      <c r="G92" s="28"/>
      <c r="K92" s="48">
        <v>80</v>
      </c>
      <c r="L92" s="48" t="s">
        <v>38</v>
      </c>
      <c r="M92" s="41" t="s">
        <v>56</v>
      </c>
      <c r="N92" s="41" t="s">
        <v>57</v>
      </c>
    </row>
    <row r="93" spans="3:14" ht="12.75" customHeight="1">
      <c r="F93" s="28"/>
      <c r="G93" s="28"/>
    </row>
    <row r="95" spans="3:14" ht="12.75" customHeight="1">
      <c r="D95" s="26" t="s">
        <v>63</v>
      </c>
    </row>
    <row r="96" spans="3:14" ht="12.75" customHeight="1">
      <c r="L96" s="26" t="s">
        <v>63</v>
      </c>
    </row>
    <row r="97" spans="3:12" ht="12.75" customHeight="1">
      <c r="C97" s="95" t="s">
        <v>30</v>
      </c>
      <c r="D97" s="95" t="s">
        <v>64</v>
      </c>
    </row>
    <row r="98" spans="3:12" ht="12.75" customHeight="1">
      <c r="C98" s="42">
        <v>30</v>
      </c>
      <c r="D98" s="43"/>
      <c r="K98" s="95" t="s">
        <v>19</v>
      </c>
      <c r="L98" s="95" t="s">
        <v>64</v>
      </c>
    </row>
    <row r="99" spans="3:12" ht="12.75" customHeight="1">
      <c r="C99" s="19" t="s">
        <v>62</v>
      </c>
      <c r="D99" s="58" t="str">
        <f>VLOOKUP(C98,K85:N92,4,1)</f>
        <v>工事部</v>
      </c>
      <c r="K99" s="42" t="s">
        <v>32</v>
      </c>
      <c r="L99" s="43"/>
    </row>
    <row r="100" spans="3:12" ht="12.75" customHeight="1">
      <c r="C100" s="19"/>
      <c r="D100" s="37"/>
      <c r="K100" s="19" t="s">
        <v>62</v>
      </c>
      <c r="L100" s="58" t="str">
        <f>VLOOKUP(K99,L85:N92,3,1)</f>
        <v>総務</v>
      </c>
    </row>
    <row r="101" spans="3:12" ht="12.75" customHeight="1">
      <c r="C101" s="19"/>
      <c r="D101" s="37"/>
    </row>
    <row r="102" spans="3:12" ht="12.75" customHeight="1">
      <c r="C102" s="19"/>
      <c r="D102" s="37"/>
    </row>
    <row r="112" spans="3:12" ht="12.75" customHeight="1">
      <c r="C112" s="110" t="s">
        <v>22</v>
      </c>
      <c r="D112" s="111"/>
      <c r="E112" s="116" t="s">
        <v>113</v>
      </c>
      <c r="F112" s="116"/>
      <c r="G112" s="116"/>
      <c r="H112" s="116"/>
      <c r="I112" s="116"/>
      <c r="J112" s="116"/>
      <c r="K112" s="117"/>
    </row>
    <row r="113" spans="2:15" ht="12.75" customHeight="1">
      <c r="C113" s="112"/>
      <c r="D113" s="113"/>
      <c r="E113" s="118"/>
      <c r="F113" s="118"/>
      <c r="G113" s="118"/>
      <c r="H113" s="118"/>
      <c r="I113" s="118"/>
      <c r="J113" s="118"/>
      <c r="K113" s="119"/>
    </row>
    <row r="114" spans="2:15" ht="12.75" customHeight="1">
      <c r="C114" s="112"/>
      <c r="D114" s="113"/>
      <c r="E114" s="118"/>
      <c r="F114" s="118"/>
      <c r="G114" s="118"/>
      <c r="H114" s="118"/>
      <c r="I114" s="118"/>
      <c r="J114" s="118"/>
      <c r="K114" s="119"/>
    </row>
    <row r="115" spans="2:15" ht="12.75" customHeight="1">
      <c r="C115" s="112"/>
      <c r="D115" s="113"/>
      <c r="E115" s="118"/>
      <c r="F115" s="118"/>
      <c r="G115" s="118"/>
      <c r="H115" s="118"/>
      <c r="I115" s="118"/>
      <c r="J115" s="118"/>
      <c r="K115" s="119"/>
    </row>
    <row r="116" spans="2:15" ht="12.75" customHeight="1" thickBot="1">
      <c r="C116" s="114"/>
      <c r="D116" s="115"/>
      <c r="E116" s="120"/>
      <c r="F116" s="120"/>
      <c r="G116" s="120"/>
      <c r="H116" s="120"/>
      <c r="I116" s="120"/>
      <c r="J116" s="120"/>
      <c r="K116" s="121"/>
    </row>
    <row r="117" spans="2:15" ht="12.75" customHeight="1" thickTop="1">
      <c r="C117" s="51"/>
      <c r="D117" s="51"/>
      <c r="E117" s="52"/>
      <c r="F117" s="52"/>
      <c r="G117" s="52"/>
      <c r="H117" s="52"/>
      <c r="I117" s="52"/>
      <c r="J117" s="52"/>
      <c r="K117" s="52"/>
    </row>
    <row r="118" spans="2:15" ht="12.75" customHeight="1">
      <c r="C118" s="51"/>
      <c r="D118" s="51"/>
      <c r="E118" s="52"/>
      <c r="F118" s="52"/>
      <c r="G118" s="52"/>
      <c r="H118" s="52"/>
      <c r="I118" s="52"/>
      <c r="J118" s="52"/>
      <c r="K118" s="52"/>
    </row>
    <row r="119" spans="2:15" ht="12.75" customHeight="1">
      <c r="B119" s="11" t="s">
        <v>26</v>
      </c>
      <c r="C119" s="38"/>
      <c r="D119" s="38"/>
      <c r="E119" s="38"/>
      <c r="F119" s="56"/>
      <c r="G119" s="56"/>
      <c r="J119" s="11" t="s">
        <v>26</v>
      </c>
      <c r="K119" s="38"/>
      <c r="L119" s="38"/>
      <c r="M119" s="38"/>
    </row>
    <row r="121" spans="2:15" ht="12.75" customHeight="1">
      <c r="D121" s="20" t="s">
        <v>65</v>
      </c>
      <c r="K121" s="20" t="s">
        <v>65</v>
      </c>
    </row>
    <row r="122" spans="2:15" ht="12.75" customHeight="1" thickBot="1">
      <c r="B122" s="59"/>
      <c r="D122" s="99" t="s">
        <v>66</v>
      </c>
      <c r="E122" s="99" t="s">
        <v>67</v>
      </c>
      <c r="F122" s="99" t="s">
        <v>68</v>
      </c>
      <c r="G122" s="59"/>
      <c r="J122" s="59"/>
      <c r="K122" s="47" t="s">
        <v>66</v>
      </c>
      <c r="L122" s="47" t="s">
        <v>67</v>
      </c>
      <c r="M122" s="47" t="s">
        <v>68</v>
      </c>
      <c r="N122" s="59"/>
      <c r="O122" s="59"/>
    </row>
    <row r="123" spans="2:15" ht="12.75" customHeight="1">
      <c r="B123" s="59"/>
      <c r="D123" s="100" t="s">
        <v>69</v>
      </c>
      <c r="E123" s="101" t="s">
        <v>70</v>
      </c>
      <c r="F123" s="102">
        <v>3000</v>
      </c>
      <c r="G123" s="59"/>
      <c r="J123" s="59"/>
      <c r="K123" s="60" t="s">
        <v>69</v>
      </c>
      <c r="L123" s="48" t="s">
        <v>70</v>
      </c>
      <c r="M123" s="21">
        <v>3000</v>
      </c>
      <c r="N123" s="59"/>
      <c r="O123" s="59"/>
    </row>
    <row r="124" spans="2:15" ht="12.75" customHeight="1">
      <c r="B124" s="59"/>
      <c r="D124" s="103" t="s">
        <v>71</v>
      </c>
      <c r="E124" s="48" t="s">
        <v>77</v>
      </c>
      <c r="F124" s="104">
        <v>2800</v>
      </c>
      <c r="G124" s="59"/>
      <c r="J124" s="59"/>
      <c r="K124" s="60" t="s">
        <v>71</v>
      </c>
      <c r="L124" s="48" t="s">
        <v>77</v>
      </c>
      <c r="M124" s="21">
        <v>2800</v>
      </c>
      <c r="N124" s="59"/>
      <c r="O124" s="59"/>
    </row>
    <row r="125" spans="2:15" ht="12.75" customHeight="1" thickBot="1">
      <c r="B125" s="59"/>
      <c r="D125" s="105" t="s">
        <v>72</v>
      </c>
      <c r="E125" s="106" t="s">
        <v>78</v>
      </c>
      <c r="F125" s="107">
        <v>4200</v>
      </c>
      <c r="G125" s="59"/>
      <c r="J125" s="59"/>
      <c r="K125" s="60" t="s">
        <v>72</v>
      </c>
      <c r="L125" s="48" t="s">
        <v>78</v>
      </c>
      <c r="M125" s="21">
        <v>4200</v>
      </c>
      <c r="N125" s="59"/>
      <c r="O125" s="59"/>
    </row>
    <row r="126" spans="2:15" ht="12.75" customHeight="1">
      <c r="B126" s="59"/>
      <c r="F126" s="59"/>
      <c r="G126" s="59"/>
      <c r="J126" s="59"/>
      <c r="N126" s="59"/>
      <c r="O126" s="59"/>
    </row>
    <row r="127" spans="2:15" ht="15.75" customHeight="1">
      <c r="B127" s="59"/>
      <c r="C127" s="18" t="s">
        <v>76</v>
      </c>
      <c r="D127" s="59"/>
      <c r="E127" s="59"/>
      <c r="F127" s="59"/>
      <c r="G127" s="59"/>
      <c r="J127" s="18" t="s">
        <v>76</v>
      </c>
      <c r="K127" s="61"/>
      <c r="L127" s="59"/>
      <c r="M127" s="59"/>
      <c r="N127" s="59"/>
      <c r="O127" s="59"/>
    </row>
    <row r="129" spans="2:15" ht="12.75" customHeight="1">
      <c r="B129" s="22" t="s">
        <v>73</v>
      </c>
      <c r="C129" s="62"/>
      <c r="D129" s="62"/>
      <c r="J129" s="22" t="s">
        <v>73</v>
      </c>
      <c r="K129" s="62"/>
      <c r="L129" s="62"/>
    </row>
    <row r="130" spans="2:15" ht="12.75" customHeight="1">
      <c r="B130" s="96" t="s">
        <v>74</v>
      </c>
      <c r="C130" s="97" t="s">
        <v>66</v>
      </c>
      <c r="D130" s="98" t="s">
        <v>67</v>
      </c>
      <c r="E130" s="98" t="s">
        <v>68</v>
      </c>
      <c r="F130" s="98" t="s">
        <v>75</v>
      </c>
      <c r="G130" s="98" t="s">
        <v>24</v>
      </c>
      <c r="J130" s="96" t="s">
        <v>74</v>
      </c>
      <c r="K130" s="97" t="s">
        <v>66</v>
      </c>
      <c r="L130" s="98" t="s">
        <v>67</v>
      </c>
      <c r="M130" s="98" t="s">
        <v>68</v>
      </c>
      <c r="N130" s="98" t="s">
        <v>75</v>
      </c>
      <c r="O130" s="98" t="s">
        <v>24</v>
      </c>
    </row>
    <row r="131" spans="2:15" ht="12.75" customHeight="1">
      <c r="B131" s="63">
        <v>40087</v>
      </c>
      <c r="C131" s="60" t="s">
        <v>69</v>
      </c>
      <c r="D131" s="64" t="str">
        <f>VLOOKUP(C131,$D$123:$F$125,2,1)</f>
        <v>A</v>
      </c>
      <c r="E131" s="24">
        <f>VLOOKUP(C131,$D$123:$F$125,3,1)</f>
        <v>3000</v>
      </c>
      <c r="F131" s="65">
        <v>20</v>
      </c>
      <c r="G131" s="23">
        <f>E131*F131</f>
        <v>60000</v>
      </c>
      <c r="J131" s="63">
        <v>40087</v>
      </c>
      <c r="K131" s="60" t="s">
        <v>69</v>
      </c>
      <c r="L131" s="64"/>
      <c r="M131" s="24"/>
      <c r="N131" s="65">
        <v>20</v>
      </c>
      <c r="O131" s="23"/>
    </row>
    <row r="132" spans="2:15" ht="12.75" customHeight="1">
      <c r="B132" s="63">
        <v>40088</v>
      </c>
      <c r="C132" s="60" t="s">
        <v>71</v>
      </c>
      <c r="D132" s="64" t="str">
        <f>VLOOKUP(C132,$D$123:$F$125,2,1)</f>
        <v>B</v>
      </c>
      <c r="E132" s="24">
        <f>VLOOKUP(C132,$D$123:$F$125,3,1)</f>
        <v>2800</v>
      </c>
      <c r="F132" s="65">
        <v>40</v>
      </c>
      <c r="G132" s="23">
        <f>E132*F132</f>
        <v>112000</v>
      </c>
      <c r="J132" s="63">
        <v>40088</v>
      </c>
      <c r="K132" s="60" t="s">
        <v>71</v>
      </c>
      <c r="L132" s="64"/>
      <c r="M132" s="24"/>
      <c r="N132" s="65">
        <v>40</v>
      </c>
      <c r="O132" s="23"/>
    </row>
    <row r="133" spans="2:15" ht="12.75" customHeight="1">
      <c r="B133" s="63">
        <v>40089</v>
      </c>
      <c r="C133" s="60" t="s">
        <v>72</v>
      </c>
      <c r="D133" s="64" t="str">
        <f>VLOOKUP(C133,$D$123:$F$125,2,1)</f>
        <v>C</v>
      </c>
      <c r="E133" s="24">
        <f>VLOOKUP(C133,$D$123:$F$125,3,1)</f>
        <v>4200</v>
      </c>
      <c r="F133" s="65">
        <v>80</v>
      </c>
      <c r="G133" s="23">
        <f>E133*F133</f>
        <v>336000</v>
      </c>
      <c r="J133" s="63">
        <v>40089</v>
      </c>
      <c r="K133" s="60" t="s">
        <v>72</v>
      </c>
      <c r="L133" s="64"/>
      <c r="M133" s="24"/>
      <c r="N133" s="65">
        <v>80</v>
      </c>
      <c r="O133" s="23"/>
    </row>
    <row r="134" spans="2:15" ht="12.75" customHeight="1">
      <c r="B134" s="63">
        <v>40090</v>
      </c>
      <c r="C134" s="60" t="s">
        <v>71</v>
      </c>
      <c r="D134" s="64" t="str">
        <f>VLOOKUP(C134,$D$123:$F$125,2,1)</f>
        <v>B</v>
      </c>
      <c r="E134" s="24">
        <f>VLOOKUP(C134,$D$123:$F$125,3,1)</f>
        <v>2800</v>
      </c>
      <c r="F134" s="65">
        <v>36</v>
      </c>
      <c r="G134" s="23">
        <f>E134*F134</f>
        <v>100800</v>
      </c>
      <c r="J134" s="63">
        <v>40090</v>
      </c>
      <c r="K134" s="60" t="s">
        <v>71</v>
      </c>
      <c r="L134" s="64"/>
      <c r="M134" s="24"/>
      <c r="N134" s="65">
        <v>36</v>
      </c>
      <c r="O134" s="23"/>
    </row>
    <row r="135" spans="2:15" ht="12.75" customHeight="1">
      <c r="B135" s="63">
        <v>40091</v>
      </c>
      <c r="C135" s="60" t="s">
        <v>69</v>
      </c>
      <c r="D135" s="64" t="str">
        <f>VLOOKUP(C135,$D$123:$F$125,2,1)</f>
        <v>A</v>
      </c>
      <c r="E135" s="24">
        <f>VLOOKUP(C135,$D$123:$F$125,3,1)</f>
        <v>3000</v>
      </c>
      <c r="F135" s="65">
        <v>60</v>
      </c>
      <c r="G135" s="23">
        <f>E135*F135</f>
        <v>180000</v>
      </c>
      <c r="J135" s="63">
        <v>40091</v>
      </c>
      <c r="K135" s="60" t="s">
        <v>69</v>
      </c>
      <c r="L135" s="64"/>
      <c r="M135" s="24"/>
      <c r="N135" s="65">
        <v>60</v>
      </c>
      <c r="O135" s="23"/>
    </row>
    <row r="149" spans="2:13" ht="12.75" customHeight="1">
      <c r="B149" s="26" t="s">
        <v>23</v>
      </c>
      <c r="C149" s="26" t="s">
        <v>79</v>
      </c>
      <c r="J149" s="26" t="s">
        <v>23</v>
      </c>
      <c r="K149" s="26" t="s">
        <v>79</v>
      </c>
    </row>
    <row r="151" spans="2:13" ht="12.75" customHeight="1">
      <c r="D151" s="66" t="s">
        <v>67</v>
      </c>
      <c r="E151" s="66" t="s">
        <v>80</v>
      </c>
      <c r="L151" s="66" t="s">
        <v>67</v>
      </c>
      <c r="M151" s="66" t="s">
        <v>80</v>
      </c>
    </row>
    <row r="152" spans="2:13" ht="12.75" customHeight="1">
      <c r="D152" s="41" t="s">
        <v>70</v>
      </c>
      <c r="E152" s="14">
        <f>SUMIF($D$131:$D$135,D152,$G$131:$G$135)</f>
        <v>240000</v>
      </c>
      <c r="L152" s="41" t="s">
        <v>70</v>
      </c>
      <c r="M152" s="14"/>
    </row>
    <row r="153" spans="2:13" ht="12.75" customHeight="1">
      <c r="D153" s="41" t="s">
        <v>77</v>
      </c>
      <c r="E153" s="14">
        <f>SUMIF($D$131:$D$135,D153,$G$131:$G$135)</f>
        <v>212800</v>
      </c>
      <c r="L153" s="41" t="s">
        <v>77</v>
      </c>
      <c r="M153" s="14"/>
    </row>
    <row r="154" spans="2:13" ht="12.75" customHeight="1">
      <c r="D154" s="41" t="s">
        <v>78</v>
      </c>
      <c r="E154" s="14">
        <f>SUMIF($D$131:$D$135,D154,$G$131:$G$135)</f>
        <v>336000</v>
      </c>
      <c r="L154" s="41" t="s">
        <v>78</v>
      </c>
      <c r="M154" s="14"/>
    </row>
    <row r="155" spans="2:13" ht="12.75" customHeight="1">
      <c r="D155" s="41" t="s">
        <v>25</v>
      </c>
      <c r="E155" s="14">
        <f>SUM(E152:E154)</f>
        <v>788800</v>
      </c>
      <c r="L155" s="41" t="s">
        <v>25</v>
      </c>
      <c r="M155" s="14"/>
    </row>
    <row r="167" spans="2:14" ht="12.75" customHeight="1">
      <c r="B167" s="11" t="s">
        <v>26</v>
      </c>
      <c r="C167" s="38"/>
      <c r="D167" s="38"/>
      <c r="E167" s="38"/>
      <c r="F167" s="56"/>
      <c r="G167" s="56"/>
      <c r="J167" s="11" t="s">
        <v>26</v>
      </c>
      <c r="K167" s="38"/>
      <c r="L167" s="38"/>
      <c r="M167" s="38"/>
    </row>
    <row r="168" spans="2:14" ht="12.75" customHeight="1">
      <c r="B168" s="25"/>
      <c r="C168" s="56"/>
      <c r="D168" s="56"/>
      <c r="E168" s="56"/>
      <c r="F168" s="56"/>
      <c r="G168" s="56"/>
      <c r="H168" s="56"/>
      <c r="I168" s="56"/>
      <c r="J168" s="25"/>
      <c r="K168" s="56"/>
      <c r="L168" s="56"/>
      <c r="M168" s="56"/>
    </row>
    <row r="169" spans="2:14" ht="12.75" customHeight="1">
      <c r="B169" s="25"/>
      <c r="C169" s="17" t="s">
        <v>114</v>
      </c>
      <c r="D169" s="56"/>
      <c r="E169" s="56"/>
      <c r="F169" s="56"/>
      <c r="G169" s="56"/>
      <c r="H169" s="56"/>
      <c r="I169" s="56"/>
      <c r="J169" s="25"/>
      <c r="K169" s="17" t="s">
        <v>114</v>
      </c>
      <c r="L169" s="56"/>
      <c r="M169" s="56"/>
    </row>
    <row r="170" spans="2:14" ht="12.75" customHeight="1" thickBot="1"/>
    <row r="171" spans="2:14" ht="12.75" customHeight="1" thickBot="1">
      <c r="B171" s="59"/>
      <c r="C171" s="67" t="s">
        <v>30</v>
      </c>
      <c r="D171" s="68" t="s">
        <v>19</v>
      </c>
      <c r="E171" s="69" t="s">
        <v>40</v>
      </c>
      <c r="F171" s="70" t="s">
        <v>41</v>
      </c>
      <c r="G171" s="53"/>
      <c r="K171" s="67" t="s">
        <v>30</v>
      </c>
      <c r="L171" s="68" t="s">
        <v>19</v>
      </c>
      <c r="M171" s="69" t="s">
        <v>40</v>
      </c>
      <c r="N171" s="70" t="s">
        <v>41</v>
      </c>
    </row>
    <row r="172" spans="2:14" ht="12.75" customHeight="1">
      <c r="B172" s="59"/>
      <c r="C172" s="84">
        <v>200</v>
      </c>
      <c r="D172" s="71" t="s">
        <v>102</v>
      </c>
      <c r="E172" s="72" t="s">
        <v>103</v>
      </c>
      <c r="F172" s="73" t="s">
        <v>104</v>
      </c>
      <c r="G172" s="74"/>
      <c r="K172" s="84">
        <v>200</v>
      </c>
      <c r="L172" s="71" t="s">
        <v>102</v>
      </c>
      <c r="M172" s="72" t="s">
        <v>103</v>
      </c>
      <c r="N172" s="73" t="s">
        <v>104</v>
      </c>
    </row>
    <row r="173" spans="2:14" ht="12.75" customHeight="1">
      <c r="B173" s="59"/>
      <c r="C173" s="85">
        <v>300</v>
      </c>
      <c r="D173" s="75" t="s">
        <v>99</v>
      </c>
      <c r="E173" s="65" t="s">
        <v>100</v>
      </c>
      <c r="F173" s="76" t="s">
        <v>101</v>
      </c>
      <c r="G173" s="74"/>
      <c r="K173" s="85">
        <v>300</v>
      </c>
      <c r="L173" s="75" t="s">
        <v>99</v>
      </c>
      <c r="M173" s="65" t="s">
        <v>100</v>
      </c>
      <c r="N173" s="76" t="s">
        <v>101</v>
      </c>
    </row>
    <row r="174" spans="2:14" ht="12.75" customHeight="1">
      <c r="B174" s="59"/>
      <c r="C174" s="85">
        <v>400</v>
      </c>
      <c r="D174" s="75" t="s">
        <v>96</v>
      </c>
      <c r="E174" s="65" t="s">
        <v>97</v>
      </c>
      <c r="F174" s="76" t="s">
        <v>98</v>
      </c>
      <c r="G174" s="74"/>
      <c r="K174" s="85">
        <v>400</v>
      </c>
      <c r="L174" s="75" t="s">
        <v>96</v>
      </c>
      <c r="M174" s="65" t="s">
        <v>97</v>
      </c>
      <c r="N174" s="76" t="s">
        <v>98</v>
      </c>
    </row>
    <row r="175" spans="2:14" ht="12.75" customHeight="1">
      <c r="B175" s="59"/>
      <c r="C175" s="85">
        <v>500</v>
      </c>
      <c r="D175" s="75" t="s">
        <v>93</v>
      </c>
      <c r="E175" s="65" t="s">
        <v>94</v>
      </c>
      <c r="F175" s="76" t="s">
        <v>95</v>
      </c>
      <c r="G175" s="74"/>
      <c r="K175" s="85">
        <v>500</v>
      </c>
      <c r="L175" s="75" t="s">
        <v>93</v>
      </c>
      <c r="M175" s="65" t="s">
        <v>94</v>
      </c>
      <c r="N175" s="76" t="s">
        <v>95</v>
      </c>
    </row>
    <row r="176" spans="2:14" ht="12.75" customHeight="1">
      <c r="B176" s="59"/>
      <c r="C176" s="85">
        <v>600</v>
      </c>
      <c r="D176" s="75" t="s">
        <v>90</v>
      </c>
      <c r="E176" s="65" t="s">
        <v>91</v>
      </c>
      <c r="F176" s="76" t="s">
        <v>92</v>
      </c>
      <c r="G176" s="74"/>
      <c r="K176" s="85">
        <v>600</v>
      </c>
      <c r="L176" s="75" t="s">
        <v>90</v>
      </c>
      <c r="M176" s="65" t="s">
        <v>91</v>
      </c>
      <c r="N176" s="76" t="s">
        <v>92</v>
      </c>
    </row>
    <row r="177" spans="2:14" ht="12.75" customHeight="1">
      <c r="B177" s="59"/>
      <c r="C177" s="85">
        <v>700</v>
      </c>
      <c r="D177" s="75" t="s">
        <v>87</v>
      </c>
      <c r="E177" s="65" t="s">
        <v>88</v>
      </c>
      <c r="F177" s="76" t="s">
        <v>89</v>
      </c>
      <c r="G177" s="74"/>
      <c r="K177" s="85">
        <v>700</v>
      </c>
      <c r="L177" s="75" t="s">
        <v>87</v>
      </c>
      <c r="M177" s="65" t="s">
        <v>88</v>
      </c>
      <c r="N177" s="76" t="s">
        <v>89</v>
      </c>
    </row>
    <row r="178" spans="2:14" ht="12.75" customHeight="1">
      <c r="B178" s="59"/>
      <c r="C178" s="85">
        <v>800</v>
      </c>
      <c r="D178" s="75" t="s">
        <v>84</v>
      </c>
      <c r="E178" s="65" t="s">
        <v>85</v>
      </c>
      <c r="F178" s="76" t="s">
        <v>86</v>
      </c>
      <c r="G178" s="74"/>
      <c r="K178" s="85">
        <v>800</v>
      </c>
      <c r="L178" s="75" t="s">
        <v>84</v>
      </c>
      <c r="M178" s="65" t="s">
        <v>85</v>
      </c>
      <c r="N178" s="76" t="s">
        <v>86</v>
      </c>
    </row>
    <row r="179" spans="2:14" ht="12.75" customHeight="1" thickBot="1">
      <c r="B179" s="59"/>
      <c r="C179" s="86">
        <v>900</v>
      </c>
      <c r="D179" s="77" t="s">
        <v>81</v>
      </c>
      <c r="E179" s="78" t="s">
        <v>82</v>
      </c>
      <c r="F179" s="79" t="s">
        <v>83</v>
      </c>
      <c r="G179" s="74"/>
      <c r="K179" s="86">
        <v>900</v>
      </c>
      <c r="L179" s="77" t="s">
        <v>81</v>
      </c>
      <c r="M179" s="78" t="s">
        <v>82</v>
      </c>
      <c r="N179" s="79" t="s">
        <v>83</v>
      </c>
    </row>
    <row r="180" spans="2:14" ht="12.75" customHeight="1">
      <c r="B180" s="59"/>
      <c r="C180" s="59"/>
      <c r="D180" s="59"/>
      <c r="E180" s="59"/>
      <c r="F180" s="59"/>
      <c r="G180" s="59"/>
      <c r="K180" s="59"/>
      <c r="L180" s="59"/>
      <c r="M180" s="59"/>
      <c r="N180" s="59"/>
    </row>
    <row r="181" spans="2:14" ht="12.75" customHeight="1">
      <c r="B181" s="59"/>
      <c r="D181" s="59"/>
      <c r="E181" s="59"/>
      <c r="F181" s="59"/>
      <c r="G181" s="59"/>
      <c r="L181" s="59"/>
      <c r="M181" s="59"/>
      <c r="N181" s="59"/>
    </row>
    <row r="182" spans="2:14" ht="51" customHeight="1">
      <c r="B182" s="59"/>
      <c r="L182" s="59"/>
      <c r="M182" s="59"/>
      <c r="N182" s="59"/>
    </row>
    <row r="183" spans="2:14" ht="24.75" customHeight="1" thickBot="1">
      <c r="B183" s="59"/>
      <c r="C183" s="18" t="s">
        <v>76</v>
      </c>
      <c r="D183" s="59"/>
      <c r="E183" s="59"/>
      <c r="F183" s="59"/>
      <c r="G183" s="59"/>
      <c r="K183" s="18" t="s">
        <v>76</v>
      </c>
      <c r="L183" s="59"/>
      <c r="M183" s="59"/>
      <c r="N183" s="59"/>
    </row>
    <row r="184" spans="2:14" ht="12.75" customHeight="1" thickBot="1">
      <c r="C184" s="80" t="s">
        <v>30</v>
      </c>
      <c r="D184" s="81" t="s">
        <v>19</v>
      </c>
      <c r="E184" s="82" t="s">
        <v>40</v>
      </c>
      <c r="F184" s="83" t="s">
        <v>41</v>
      </c>
      <c r="G184" s="53"/>
      <c r="K184" s="80" t="s">
        <v>30</v>
      </c>
      <c r="L184" s="81" t="s">
        <v>19</v>
      </c>
      <c r="M184" s="82" t="s">
        <v>40</v>
      </c>
      <c r="N184" s="83" t="s">
        <v>41</v>
      </c>
    </row>
    <row r="185" spans="2:14" ht="12.75" customHeight="1">
      <c r="C185" s="84">
        <v>400</v>
      </c>
      <c r="D185" s="88" t="str">
        <f>VLOOKUP(C185,$C$172:$F$179,2,1)</f>
        <v>鳩山</v>
      </c>
      <c r="E185" s="88" t="str">
        <f>VLOOKUP(C185,$C$172:$F$179,3,1)</f>
        <v>HH</v>
      </c>
      <c r="F185" s="89" t="str">
        <f>VLOOKUP(C185,$C$172:$F$179,4,1)</f>
        <v>歴史部</v>
      </c>
      <c r="G185" s="74"/>
      <c r="K185" s="84">
        <v>400</v>
      </c>
      <c r="L185" s="88"/>
      <c r="M185" s="88"/>
      <c r="N185" s="89"/>
    </row>
    <row r="186" spans="2:14" ht="12.75" customHeight="1">
      <c r="C186" s="85">
        <v>200</v>
      </c>
      <c r="D186" s="90" t="str">
        <f t="shared" ref="D186:D192" si="0">VLOOKUP(C186,$C$172:$F$179,2,1)</f>
        <v>小沢</v>
      </c>
      <c r="E186" s="90" t="str">
        <f t="shared" ref="E186:E192" si="1">VLOOKUP(C186,$C$172:$F$179,3,1)</f>
        <v>O</v>
      </c>
      <c r="F186" s="91" t="str">
        <f t="shared" ref="F186:F192" si="2">VLOOKUP(C186,$C$172:$F$179,4,1)</f>
        <v>応援部</v>
      </c>
      <c r="G186" s="74"/>
      <c r="K186" s="85">
        <v>200</v>
      </c>
      <c r="L186" s="90"/>
      <c r="M186" s="90"/>
      <c r="N186" s="91"/>
    </row>
    <row r="187" spans="2:14" ht="12.75" customHeight="1">
      <c r="C187" s="85">
        <v>500</v>
      </c>
      <c r="D187" s="90" t="str">
        <f t="shared" si="0"/>
        <v>菅</v>
      </c>
      <c r="E187" s="90" t="str">
        <f t="shared" si="1"/>
        <v>KKK</v>
      </c>
      <c r="F187" s="91" t="str">
        <f t="shared" si="2"/>
        <v>放送部</v>
      </c>
      <c r="G187" s="74"/>
      <c r="K187" s="85">
        <v>500</v>
      </c>
      <c r="L187" s="90"/>
      <c r="M187" s="90"/>
      <c r="N187" s="91"/>
    </row>
    <row r="188" spans="2:14" ht="12.75" customHeight="1">
      <c r="C188" s="85">
        <v>300</v>
      </c>
      <c r="D188" s="90" t="str">
        <f t="shared" si="0"/>
        <v>不破</v>
      </c>
      <c r="E188" s="90" t="str">
        <f t="shared" si="1"/>
        <v>F</v>
      </c>
      <c r="F188" s="91" t="str">
        <f t="shared" si="2"/>
        <v>哲学部</v>
      </c>
      <c r="G188" s="74"/>
      <c r="K188" s="85">
        <v>300</v>
      </c>
      <c r="L188" s="90"/>
      <c r="M188" s="90"/>
      <c r="N188" s="91"/>
    </row>
    <row r="189" spans="2:14" ht="12.75" customHeight="1">
      <c r="C189" s="85">
        <v>600</v>
      </c>
      <c r="D189" s="90" t="str">
        <f t="shared" si="0"/>
        <v>小泉</v>
      </c>
      <c r="E189" s="90" t="str">
        <f t="shared" si="1"/>
        <v>KK</v>
      </c>
      <c r="F189" s="91" t="str">
        <f t="shared" si="2"/>
        <v>新聞部</v>
      </c>
      <c r="G189" s="74"/>
      <c r="K189" s="85">
        <v>600</v>
      </c>
      <c r="L189" s="90"/>
      <c r="M189" s="90"/>
      <c r="N189" s="91"/>
    </row>
    <row r="190" spans="2:14" ht="12.75" customHeight="1">
      <c r="C190" s="85">
        <v>700</v>
      </c>
      <c r="D190" s="90" t="str">
        <f t="shared" si="0"/>
        <v>山崎</v>
      </c>
      <c r="E190" s="90" t="str">
        <f t="shared" si="1"/>
        <v>Y</v>
      </c>
      <c r="F190" s="91" t="str">
        <f t="shared" si="2"/>
        <v>図書委員</v>
      </c>
      <c r="G190" s="74"/>
      <c r="K190" s="85">
        <v>700</v>
      </c>
      <c r="L190" s="90"/>
      <c r="M190" s="90"/>
      <c r="N190" s="91"/>
    </row>
    <row r="191" spans="2:14" ht="12.75" customHeight="1">
      <c r="C191" s="85">
        <v>900</v>
      </c>
      <c r="D191" s="90" t="str">
        <f t="shared" si="0"/>
        <v>橋本</v>
      </c>
      <c r="E191" s="90" t="str">
        <f t="shared" si="1"/>
        <v>H</v>
      </c>
      <c r="F191" s="91" t="str">
        <f t="shared" si="2"/>
        <v>歌舞伎部</v>
      </c>
      <c r="G191" s="74"/>
      <c r="K191" s="85">
        <v>900</v>
      </c>
      <c r="L191" s="90"/>
      <c r="M191" s="90"/>
      <c r="N191" s="91"/>
    </row>
    <row r="192" spans="2:14" ht="12.75" customHeight="1" thickBot="1">
      <c r="C192" s="87">
        <v>800</v>
      </c>
      <c r="D192" s="92" t="str">
        <f t="shared" si="0"/>
        <v>加藤</v>
      </c>
      <c r="E192" s="92" t="str">
        <f t="shared" si="1"/>
        <v>K</v>
      </c>
      <c r="F192" s="93" t="str">
        <f t="shared" si="2"/>
        <v>規律委員</v>
      </c>
      <c r="G192" s="74"/>
      <c r="K192" s="87">
        <v>800</v>
      </c>
      <c r="L192" s="92"/>
      <c r="M192" s="92"/>
      <c r="N192" s="93"/>
    </row>
  </sheetData>
  <mergeCells count="11">
    <mergeCell ref="A1:G1"/>
    <mergeCell ref="K58:N58"/>
    <mergeCell ref="K83:N83"/>
    <mergeCell ref="C112:D116"/>
    <mergeCell ref="E112:K116"/>
    <mergeCell ref="L76:N76"/>
    <mergeCell ref="C9:N9"/>
    <mergeCell ref="K46:N46"/>
    <mergeCell ref="D14:D18"/>
    <mergeCell ref="B21:D21"/>
    <mergeCell ref="C36:G37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ignoredErrors>
    <ignoredError sqref="K131 K132:K135 C131:C135 D123:D125 K123:K125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2015-04-03T00:29:06Z</dcterms:modified>
</cp:coreProperties>
</file>