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71" i="1" l="1"/>
  <c r="D72" i="1"/>
  <c r="D73" i="1"/>
  <c r="D74" i="1"/>
  <c r="D75" i="1"/>
  <c r="D76" i="1"/>
  <c r="D70" i="1"/>
  <c r="D30" i="1"/>
  <c r="D31" i="1"/>
  <c r="D32" i="1" s="1"/>
  <c r="D29" i="1"/>
  <c r="B30" i="1"/>
  <c r="B31" i="1" s="1"/>
  <c r="B29" i="1"/>
  <c r="C29" i="1"/>
  <c r="C28" i="1"/>
  <c r="G147" i="1"/>
  <c r="G148" i="1"/>
  <c r="G149" i="1"/>
  <c r="G150" i="1"/>
  <c r="G151" i="1"/>
  <c r="G143" i="1"/>
  <c r="G144" i="1"/>
  <c r="G152" i="1" s="1"/>
  <c r="G145" i="1"/>
  <c r="G146" i="1"/>
  <c r="N151" i="1"/>
  <c r="L151" i="1"/>
  <c r="N150" i="1"/>
  <c r="L150" i="1"/>
  <c r="N149" i="1"/>
  <c r="L149" i="1"/>
  <c r="N148" i="1"/>
  <c r="L148" i="1"/>
  <c r="N147" i="1"/>
  <c r="L147" i="1"/>
  <c r="F147" i="1"/>
  <c r="F151" i="1"/>
  <c r="D151" i="1"/>
  <c r="F150" i="1"/>
  <c r="D150" i="1"/>
  <c r="F149" i="1"/>
  <c r="D149" i="1"/>
  <c r="F148" i="1"/>
  <c r="D148" i="1"/>
  <c r="D147" i="1"/>
  <c r="F117" i="1"/>
  <c r="F118" i="1"/>
  <c r="F119" i="1"/>
  <c r="F120" i="1"/>
  <c r="F121" i="1"/>
  <c r="F122" i="1"/>
  <c r="F123" i="1"/>
  <c r="D124" i="1"/>
  <c r="E124" i="1"/>
  <c r="F124" i="1" s="1"/>
  <c r="M124" i="1"/>
  <c r="L124" i="1"/>
  <c r="C99" i="1"/>
  <c r="C98" i="1"/>
  <c r="G92" i="1"/>
  <c r="G99" i="1" s="1"/>
  <c r="F92" i="1"/>
  <c r="G93" i="1"/>
  <c r="G94" i="1"/>
  <c r="G95" i="1"/>
  <c r="G96" i="1"/>
  <c r="G97" i="1"/>
  <c r="F93" i="1"/>
  <c r="F99" i="1" s="1"/>
  <c r="F94" i="1"/>
  <c r="F95" i="1"/>
  <c r="F96" i="1"/>
  <c r="F97" i="1"/>
  <c r="E99" i="1"/>
  <c r="D99" i="1"/>
  <c r="D98" i="1"/>
  <c r="E98" i="1"/>
  <c r="G98" i="1"/>
  <c r="F70" i="1"/>
  <c r="M77" i="1"/>
  <c r="F71" i="1"/>
  <c r="F72" i="1"/>
  <c r="F73" i="1"/>
  <c r="F74" i="1"/>
  <c r="F75" i="1"/>
  <c r="F76" i="1"/>
  <c r="F77" i="1"/>
  <c r="E77" i="1"/>
  <c r="E31" i="1"/>
  <c r="E30" i="1"/>
  <c r="E29" i="1"/>
  <c r="E28" i="1"/>
  <c r="E25" i="2"/>
  <c r="F25" i="2" s="1"/>
  <c r="G25" i="2"/>
  <c r="D25" i="2"/>
  <c r="E24" i="2"/>
  <c r="F24" i="2" s="1"/>
  <c r="G24" i="2"/>
  <c r="D24" i="2"/>
  <c r="E23" i="2"/>
  <c r="F23" i="2" s="1"/>
  <c r="G23" i="2"/>
  <c r="D23" i="2"/>
  <c r="E22" i="2"/>
  <c r="F22" i="2" s="1"/>
  <c r="G22" i="2"/>
  <c r="D22" i="2"/>
  <c r="E21" i="2"/>
  <c r="F21" i="2" s="1"/>
  <c r="G21" i="2"/>
  <c r="D21" i="2"/>
  <c r="E20" i="2"/>
  <c r="F20" i="2" s="1"/>
  <c r="G20" i="2"/>
  <c r="D20" i="2"/>
  <c r="E19" i="2"/>
  <c r="F19" i="2" s="1"/>
  <c r="G19" i="2"/>
  <c r="D19" i="2"/>
  <c r="E18" i="2"/>
  <c r="F18" i="2" s="1"/>
  <c r="G18" i="2"/>
  <c r="D18" i="2"/>
  <c r="D33" i="1" l="1"/>
  <c r="E32" i="1"/>
  <c r="B32" i="1"/>
  <c r="C31" i="1"/>
  <c r="C30" i="1"/>
  <c r="G153" i="1"/>
  <c r="G154" i="1" s="1"/>
  <c r="F98" i="1"/>
  <c r="D34" i="1" l="1"/>
  <c r="E33" i="1"/>
  <c r="B33" i="1"/>
  <c r="C32" i="1"/>
  <c r="E34" i="1" l="1"/>
  <c r="D35" i="1"/>
  <c r="B34" i="1"/>
  <c r="C33" i="1"/>
  <c r="D36" i="1" l="1"/>
  <c r="E35" i="1"/>
  <c r="B35" i="1"/>
  <c r="C34" i="1"/>
  <c r="E36" i="1" l="1"/>
  <c r="D37" i="1"/>
  <c r="B36" i="1"/>
  <c r="C35" i="1"/>
  <c r="D38" i="1" l="1"/>
  <c r="E37" i="1"/>
  <c r="B37" i="1"/>
  <c r="C36" i="1"/>
  <c r="D39" i="1" l="1"/>
  <c r="E38" i="1"/>
  <c r="B38" i="1"/>
  <c r="C37" i="1"/>
  <c r="D40" i="1" l="1"/>
  <c r="E39" i="1"/>
  <c r="B39" i="1"/>
  <c r="C38" i="1"/>
  <c r="E40" i="1" l="1"/>
  <c r="D41" i="1"/>
  <c r="B40" i="1"/>
  <c r="C39" i="1"/>
  <c r="D42" i="1" l="1"/>
  <c r="E41" i="1"/>
  <c r="B41" i="1"/>
  <c r="C40" i="1"/>
  <c r="E42" i="1" l="1"/>
  <c r="D43" i="1"/>
  <c r="B42" i="1"/>
  <c r="C41" i="1"/>
  <c r="D44" i="1" l="1"/>
  <c r="E43" i="1"/>
  <c r="B43" i="1"/>
  <c r="C42" i="1"/>
  <c r="E44" i="1" l="1"/>
  <c r="D45" i="1"/>
  <c r="B44" i="1"/>
  <c r="C43" i="1"/>
  <c r="D46" i="1" l="1"/>
  <c r="E45" i="1"/>
  <c r="B45" i="1"/>
  <c r="C44" i="1"/>
  <c r="D47" i="1" l="1"/>
  <c r="E46" i="1"/>
  <c r="B46" i="1"/>
  <c r="C45" i="1"/>
  <c r="D48" i="1" l="1"/>
  <c r="E47" i="1"/>
  <c r="B47" i="1"/>
  <c r="C46" i="1"/>
  <c r="E48" i="1" l="1"/>
  <c r="D49" i="1"/>
  <c r="B48" i="1"/>
  <c r="C47" i="1"/>
  <c r="D50" i="1" l="1"/>
  <c r="E49" i="1"/>
  <c r="B49" i="1"/>
  <c r="C48" i="1"/>
  <c r="E50" i="1" l="1"/>
  <c r="D51" i="1"/>
  <c r="B50" i="1"/>
  <c r="C49" i="1"/>
  <c r="D52" i="1" l="1"/>
  <c r="E51" i="1"/>
  <c r="B51" i="1"/>
  <c r="C50" i="1"/>
  <c r="E52" i="1" l="1"/>
  <c r="D53" i="1"/>
  <c r="B52" i="1"/>
  <c r="C51" i="1"/>
  <c r="D54" i="1" l="1"/>
  <c r="E53" i="1"/>
  <c r="B53" i="1"/>
  <c r="C52" i="1"/>
  <c r="D55" i="1" l="1"/>
  <c r="E54" i="1"/>
  <c r="B54" i="1"/>
  <c r="C53" i="1"/>
  <c r="D56" i="1" l="1"/>
  <c r="E55" i="1"/>
  <c r="B55" i="1"/>
  <c r="C54" i="1"/>
  <c r="E56" i="1" l="1"/>
  <c r="D57" i="1"/>
  <c r="E57" i="1" s="1"/>
  <c r="B56" i="1"/>
  <c r="C55" i="1"/>
  <c r="B57" i="1" l="1"/>
  <c r="C56" i="1"/>
  <c r="B58" i="1" l="1"/>
  <c r="C58" i="1" s="1"/>
  <c r="C57" i="1"/>
</calcChain>
</file>

<file path=xl/comments1.xml><?xml version="1.0" encoding="utf-8"?>
<comments xmlns="http://schemas.openxmlformats.org/spreadsheetml/2006/main">
  <authors>
    <author>根津良彦</author>
  </authors>
  <commentList>
    <comment ref="C2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=B28 　として
書式のユーザー定義で「</t>
        </r>
        <r>
          <rPr>
            <b/>
            <sz val="11"/>
            <color indexed="10"/>
            <rFont val="ＭＳ Ｐゴシック"/>
            <family val="3"/>
            <charset val="128"/>
          </rPr>
          <t>aaa</t>
        </r>
        <r>
          <rPr>
            <b/>
            <sz val="11"/>
            <color indexed="81"/>
            <rFont val="ＭＳ Ｐゴシック"/>
            <family val="3"/>
            <charset val="128"/>
          </rPr>
          <t>」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下にドラッグし、コピー</t>
        </r>
      </text>
    </comment>
    <comment ref="F7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ROUND</t>
        </r>
        <r>
          <rPr>
            <b/>
            <sz val="11"/>
            <color indexed="81"/>
            <rFont val="ＭＳ Ｐゴシック"/>
            <family val="3"/>
            <charset val="128"/>
          </rPr>
          <t>(E70,</t>
        </r>
        <r>
          <rPr>
            <b/>
            <sz val="11"/>
            <color indexed="12"/>
            <rFont val="ＭＳ Ｐゴシック"/>
            <family val="3"/>
            <charset val="128"/>
          </rPr>
          <t>-2</t>
        </r>
        <r>
          <rPr>
            <b/>
            <sz val="11"/>
            <color indexed="81"/>
            <rFont val="ＭＳ Ｐゴシック"/>
            <family val="3"/>
            <charset val="128"/>
          </rPr>
          <t>)
桁数に注意！</t>
        </r>
      </text>
    </comment>
    <comment ref="F9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=SUM(C92:E92)</t>
        </r>
      </text>
    </comment>
    <comment ref="G9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=AVERAGE(C92:E92)</t>
        </r>
      </text>
    </comment>
    <comment ref="C9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=AVERAGE(C92:C97)</t>
        </r>
      </text>
    </comment>
    <comment ref="C9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=MAX(C92:C97)</t>
        </r>
      </text>
    </comment>
    <comment ref="F116" authorId="0">
      <text>
        <r>
          <rPr>
            <b/>
            <sz val="11"/>
            <color indexed="81"/>
            <rFont val="ＭＳ Ｐゴシック"/>
            <family val="3"/>
            <charset val="128"/>
          </rPr>
          <t>「本年売上」÷「前年売上」</t>
        </r>
      </text>
    </comment>
    <comment ref="F11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(D117="","",E117/D117)</t>
        </r>
      </text>
    </comment>
    <comment ref="G14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(B143="","",E143*F143)</t>
        </r>
      </text>
    </comment>
    <comment ref="G15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INT</t>
        </r>
        <r>
          <rPr>
            <b/>
            <sz val="11"/>
            <color indexed="81"/>
            <rFont val="ＭＳ Ｐゴシック"/>
            <family val="3"/>
            <charset val="128"/>
          </rPr>
          <t>(G152*0.05)</t>
        </r>
      </text>
    </comment>
  </commentList>
</comments>
</file>

<file path=xl/sharedStrings.xml><?xml version="1.0" encoding="utf-8"?>
<sst xmlns="http://schemas.openxmlformats.org/spreadsheetml/2006/main" count="164" uniqueCount="91">
  <si>
    <t>左のように作成してみましょう</t>
  </si>
  <si>
    <t>最高点</t>
    <rPh sb="0" eb="3">
      <t>サイコウテン</t>
    </rPh>
    <phoneticPr fontId="2"/>
  </si>
  <si>
    <t>合計</t>
    <rPh sb="0" eb="2">
      <t>ゴウケイ</t>
    </rPh>
    <phoneticPr fontId="2"/>
  </si>
  <si>
    <t>北海道</t>
    <rPh sb="0" eb="3">
      <t>ホッカイドウ</t>
    </rPh>
    <phoneticPr fontId="2"/>
  </si>
  <si>
    <t>東北</t>
    <rPh sb="0" eb="2">
      <t>トウホク</t>
    </rPh>
    <phoneticPr fontId="2"/>
  </si>
  <si>
    <t>東京</t>
    <rPh sb="0" eb="2">
      <t>トウキョウ</t>
    </rPh>
    <phoneticPr fontId="2"/>
  </si>
  <si>
    <t>横浜</t>
    <rPh sb="0" eb="2">
      <t>ヨコハマ</t>
    </rPh>
    <phoneticPr fontId="2"/>
  </si>
  <si>
    <t>平均</t>
    <rPh sb="0" eb="2">
      <t>ヘイキン</t>
    </rPh>
    <phoneticPr fontId="2"/>
  </si>
  <si>
    <t>（問１）</t>
    <rPh sb="1" eb="2">
      <t>ト</t>
    </rPh>
    <phoneticPr fontId="2"/>
  </si>
  <si>
    <t>（問２）</t>
    <rPh sb="1" eb="2">
      <t>ト</t>
    </rPh>
    <phoneticPr fontId="2"/>
  </si>
  <si>
    <t>（問３）</t>
    <rPh sb="1" eb="2">
      <t>ト</t>
    </rPh>
    <phoneticPr fontId="2"/>
  </si>
  <si>
    <t>地区</t>
    <rPh sb="0" eb="2">
      <t>チク</t>
    </rPh>
    <phoneticPr fontId="2"/>
  </si>
  <si>
    <t>まず、入力用の正確なリストデータを作成します。</t>
    <rPh sb="3" eb="5">
      <t>ニュウリョク</t>
    </rPh>
    <rPh sb="5" eb="6">
      <t>ヨウ</t>
    </rPh>
    <rPh sb="7" eb="9">
      <t>セイカク</t>
    </rPh>
    <rPh sb="17" eb="19">
      <t>サクセイ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</si>
  <si>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</si>
  <si>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</si>
  <si>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部署名</t>
    <rPh sb="0" eb="3">
      <t>ブショメイ</t>
    </rPh>
    <phoneticPr fontId="2"/>
  </si>
  <si>
    <t xml:space="preserve"> 入社年月日</t>
    <rPh sb="1" eb="3">
      <t>ニュウシャ</t>
    </rPh>
    <rPh sb="3" eb="6">
      <t>ネンガッピ</t>
    </rPh>
    <phoneticPr fontId="2"/>
  </si>
  <si>
    <t>橋本</t>
    <rPh sb="0" eb="2">
      <t>ハシモト</t>
    </rPh>
    <phoneticPr fontId="2"/>
  </si>
  <si>
    <t>歌舞伎部</t>
    <rPh sb="0" eb="3">
      <t>カブキ</t>
    </rPh>
    <rPh sb="3" eb="4">
      <t>ブ</t>
    </rPh>
    <phoneticPr fontId="2"/>
  </si>
  <si>
    <t>加藤</t>
    <rPh sb="0" eb="2">
      <t>カトウ</t>
    </rPh>
    <phoneticPr fontId="2"/>
  </si>
  <si>
    <t>規律委員</t>
    <rPh sb="0" eb="2">
      <t>キリツ</t>
    </rPh>
    <rPh sb="2" eb="4">
      <t>イイン</t>
    </rPh>
    <phoneticPr fontId="2"/>
  </si>
  <si>
    <t>山崎</t>
    <rPh sb="0" eb="2">
      <t>ヤマザキ</t>
    </rPh>
    <phoneticPr fontId="2"/>
  </si>
  <si>
    <t>図書委員</t>
    <rPh sb="0" eb="2">
      <t>トショ</t>
    </rPh>
    <rPh sb="2" eb="4">
      <t>イイン</t>
    </rPh>
    <phoneticPr fontId="2"/>
  </si>
  <si>
    <t>小泉</t>
    <rPh sb="0" eb="2">
      <t>コイズミ</t>
    </rPh>
    <phoneticPr fontId="2"/>
  </si>
  <si>
    <t>新聞部</t>
    <rPh sb="0" eb="2">
      <t>シンブン</t>
    </rPh>
    <rPh sb="2" eb="3">
      <t>ブ</t>
    </rPh>
    <phoneticPr fontId="2"/>
  </si>
  <si>
    <t>菅</t>
    <rPh sb="0" eb="1">
      <t>カン</t>
    </rPh>
    <phoneticPr fontId="2"/>
  </si>
  <si>
    <t>放送部</t>
    <rPh sb="0" eb="2">
      <t>ホウソウ</t>
    </rPh>
    <rPh sb="2" eb="3">
      <t>ブ</t>
    </rPh>
    <phoneticPr fontId="2"/>
  </si>
  <si>
    <t>鳩山</t>
    <rPh sb="0" eb="2">
      <t>ハトヤマ</t>
    </rPh>
    <phoneticPr fontId="2"/>
  </si>
  <si>
    <t>歴史部</t>
    <rPh sb="0" eb="2">
      <t>レキシ</t>
    </rPh>
    <rPh sb="2" eb="3">
      <t>ブ</t>
    </rPh>
    <phoneticPr fontId="2"/>
  </si>
  <si>
    <t>不破</t>
    <rPh sb="0" eb="2">
      <t>フワ</t>
    </rPh>
    <phoneticPr fontId="2"/>
  </si>
  <si>
    <t>哲学部</t>
    <rPh sb="0" eb="2">
      <t>テツガク</t>
    </rPh>
    <rPh sb="2" eb="3">
      <t>ブ</t>
    </rPh>
    <phoneticPr fontId="2"/>
  </si>
  <si>
    <t>小沢</t>
    <rPh sb="0" eb="2">
      <t>オザワ</t>
    </rPh>
    <phoneticPr fontId="2"/>
  </si>
  <si>
    <t>応援部</t>
    <rPh sb="0" eb="2">
      <t>オウエン</t>
    </rPh>
    <rPh sb="2" eb="3">
      <t>ブ</t>
    </rPh>
    <phoneticPr fontId="2"/>
  </si>
  <si>
    <t>勤続年数</t>
    <rPh sb="0" eb="2">
      <t>キンゾク</t>
    </rPh>
    <rPh sb="2" eb="4">
      <t>ネンスウ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</si>
  <si>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</si>
  <si>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</si>
  <si>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「日付」を設定しましょう。</t>
    <rPh sb="1" eb="3">
      <t>ヒヅケ</t>
    </rPh>
    <rPh sb="5" eb="7">
      <t>セッテイ</t>
    </rPh>
    <phoneticPr fontId="2"/>
  </si>
  <si>
    <t>「曜日」を設定しましょう。</t>
    <rPh sb="1" eb="3">
      <t>ヨウビ</t>
    </rPh>
    <rPh sb="5" eb="7">
      <t>セッテイ</t>
    </rPh>
    <phoneticPr fontId="2"/>
  </si>
  <si>
    <t>ＷＥＥＫＤＡＹ関数で設定しましょう。</t>
  </si>
  <si>
    <r>
      <t>「曜日」を：｛条件付き書式｝で</t>
    </r>
    <r>
      <rPr>
        <sz val="11"/>
        <color indexed="10"/>
        <rFont val="ＭＳ Ｐゴシック"/>
        <family val="3"/>
        <charset val="128"/>
      </rPr>
      <t>日＝赤</t>
    </r>
    <r>
      <rPr>
        <sz val="11"/>
        <rFont val="ＭＳ Ｐゴシック"/>
        <family val="3"/>
        <charset val="128"/>
      </rPr>
      <t>、</t>
    </r>
    <r>
      <rPr>
        <sz val="11"/>
        <color indexed="12"/>
        <rFont val="ＭＳ Ｐゴシック"/>
        <family val="3"/>
        <charset val="128"/>
      </rPr>
      <t>土＝青</t>
    </r>
    <rPh sb="1" eb="3">
      <t>ヨウビ</t>
    </rPh>
    <rPh sb="15" eb="16">
      <t>ヒ</t>
    </rPh>
    <rPh sb="17" eb="18">
      <t>アカ</t>
    </rPh>
    <rPh sb="19" eb="20">
      <t>ツチ</t>
    </rPh>
    <rPh sb="21" eb="22">
      <t>アオ</t>
    </rPh>
    <phoneticPr fontId="2"/>
  </si>
  <si>
    <t>四捨五入</t>
  </si>
  <si>
    <t>入場者</t>
    <rPh sb="0" eb="3">
      <t>ニュウジョウシャ</t>
    </rPh>
    <phoneticPr fontId="2"/>
  </si>
  <si>
    <t>入場者を１０の位で四捨五入しましょう。</t>
    <rPh sb="0" eb="3">
      <t>ニュウジョウシャ</t>
    </rPh>
    <rPh sb="7" eb="8">
      <t>クライ</t>
    </rPh>
    <rPh sb="9" eb="13">
      <t>シシャゴニュウ</t>
    </rPh>
    <phoneticPr fontId="2"/>
  </si>
  <si>
    <t>（ＲＯＵＮＤ関数＝数学／三角）</t>
    <rPh sb="6" eb="8">
      <t>カンスウ</t>
    </rPh>
    <rPh sb="9" eb="11">
      <t>スウガク</t>
    </rPh>
    <rPh sb="12" eb="14">
      <t>サンカク</t>
    </rPh>
    <phoneticPr fontId="2"/>
  </si>
  <si>
    <t>１回</t>
    <rPh sb="1" eb="2">
      <t>カイ</t>
    </rPh>
    <phoneticPr fontId="2"/>
  </si>
  <si>
    <t>２回</t>
    <rPh sb="1" eb="2">
      <t>カイ</t>
    </rPh>
    <phoneticPr fontId="2"/>
  </si>
  <si>
    <t>３回</t>
    <rPh sb="1" eb="2">
      <t>カイ</t>
    </rPh>
    <phoneticPr fontId="2"/>
  </si>
  <si>
    <t>１組</t>
    <rPh sb="1" eb="2">
      <t>クミ</t>
    </rPh>
    <phoneticPr fontId="2"/>
  </si>
  <si>
    <t>２組</t>
    <rPh sb="1" eb="2">
      <t>クミ</t>
    </rPh>
    <phoneticPr fontId="2"/>
  </si>
  <si>
    <t>３組</t>
    <rPh sb="1" eb="2">
      <t>クミ</t>
    </rPh>
    <phoneticPr fontId="2"/>
  </si>
  <si>
    <t>４組</t>
    <rPh sb="1" eb="2">
      <t>クミ</t>
    </rPh>
    <phoneticPr fontId="2"/>
  </si>
  <si>
    <t>５組</t>
    <rPh sb="1" eb="2">
      <t>クミ</t>
    </rPh>
    <phoneticPr fontId="2"/>
  </si>
  <si>
    <t>６組</t>
    <rPh sb="1" eb="2">
      <t>クミ</t>
    </rPh>
    <phoneticPr fontId="2"/>
  </si>
  <si>
    <t>前年売上</t>
    <rPh sb="0" eb="2">
      <t>ゼンネン</t>
    </rPh>
    <rPh sb="2" eb="4">
      <t>ウリアゲ</t>
    </rPh>
    <phoneticPr fontId="2"/>
  </si>
  <si>
    <t>本年売上</t>
    <rPh sb="0" eb="2">
      <t>ホンネン</t>
    </rPh>
    <rPh sb="2" eb="4">
      <t>ウリアゲ</t>
    </rPh>
    <phoneticPr fontId="2"/>
  </si>
  <si>
    <t>伸び率</t>
    <rPh sb="0" eb="1">
      <t>ノ</t>
    </rPh>
    <rPh sb="2" eb="3">
      <t>リツ</t>
    </rPh>
    <phoneticPr fontId="2"/>
  </si>
  <si>
    <t>新潟</t>
    <rPh sb="0" eb="2">
      <t>ニイガタ</t>
    </rPh>
    <phoneticPr fontId="2"/>
  </si>
  <si>
    <t>大宮</t>
    <rPh sb="0" eb="2">
      <t>オオミヤ</t>
    </rPh>
    <phoneticPr fontId="2"/>
  </si>
  <si>
    <t>長野</t>
    <rPh sb="0" eb="2">
      <t>ナガノ</t>
    </rPh>
    <phoneticPr fontId="2"/>
  </si>
  <si>
    <t>（ＩＦ関数＝論理）</t>
    <rPh sb="3" eb="5">
      <t>カンスウ</t>
    </rPh>
    <rPh sb="6" eb="8">
      <t>ロンリ</t>
    </rPh>
    <phoneticPr fontId="2"/>
  </si>
  <si>
    <t>「前年売上」データの無い地区の</t>
    <rPh sb="1" eb="3">
      <t>ゼンネン</t>
    </rPh>
    <rPh sb="3" eb="5">
      <t>ウリアゲ</t>
    </rPh>
    <rPh sb="10" eb="11">
      <t>ナ</t>
    </rPh>
    <rPh sb="12" eb="14">
      <t>チク</t>
    </rPh>
    <phoneticPr fontId="2"/>
  </si>
  <si>
    <t>コード</t>
    <phoneticPr fontId="2"/>
  </si>
  <si>
    <t>品番</t>
    <rPh sb="0" eb="2">
      <t>ヒンバン</t>
    </rPh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</si>
  <si>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</si>
  <si>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</si>
  <si>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</si>
  <si>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</si>
  <si>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A001</t>
    <phoneticPr fontId="2"/>
  </si>
  <si>
    <t>A-100</t>
    <phoneticPr fontId="2"/>
  </si>
  <si>
    <t>書籍</t>
    <rPh sb="0" eb="2">
      <t>ショセキ</t>
    </rPh>
    <phoneticPr fontId="2"/>
  </si>
  <si>
    <t>A002</t>
  </si>
  <si>
    <t>B-200</t>
    <phoneticPr fontId="2"/>
  </si>
  <si>
    <t>雑誌</t>
    <rPh sb="0" eb="2">
      <t>ザッシ</t>
    </rPh>
    <phoneticPr fontId="2"/>
  </si>
  <si>
    <t>A003</t>
  </si>
  <si>
    <t>C-300</t>
    <phoneticPr fontId="2"/>
  </si>
  <si>
    <t>辞書</t>
    <rPh sb="0" eb="2">
      <t>ジショ</t>
    </rPh>
    <phoneticPr fontId="2"/>
  </si>
  <si>
    <t>A004</t>
  </si>
  <si>
    <t>D-400</t>
    <phoneticPr fontId="2"/>
  </si>
  <si>
    <t>手帳</t>
    <rPh sb="0" eb="2">
      <t>テチョウ</t>
    </rPh>
    <phoneticPr fontId="2"/>
  </si>
  <si>
    <t>備考：</t>
    <rPh sb="0" eb="2">
      <t>ビコウ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</si>
  <si>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</si>
  <si>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</si>
  <si>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r>
      <t>■</t>
    </r>
    <r>
      <rPr>
        <sz val="11"/>
        <rFont val="ＭＳ Ｐゴシック"/>
        <family val="3"/>
        <charset val="128"/>
      </rPr>
      <t>に｛計算エラー値｝を表示しないように、計算式を設定しましょう。</t>
    </r>
    <rPh sb="3" eb="5">
      <t>ケイサン</t>
    </rPh>
    <rPh sb="8" eb="9">
      <t>チ</t>
    </rPh>
    <rPh sb="11" eb="13">
      <t>ヒョウジ</t>
    </rPh>
    <rPh sb="20" eb="22">
      <t>ケイサン</t>
    </rPh>
    <phoneticPr fontId="2"/>
  </si>
  <si>
    <t>※消費税＝ＩＮＴ関数（数学／三角）</t>
    <rPh sb="1" eb="4">
      <t>ショウヒゼイ</t>
    </rPh>
    <rPh sb="8" eb="10">
      <t>カンスウ</t>
    </rPh>
    <rPh sb="11" eb="13">
      <t>スウガク</t>
    </rPh>
    <rPh sb="14" eb="16">
      <t>サンカク</t>
    </rPh>
    <phoneticPr fontId="2"/>
  </si>
  <si>
    <t>「伸び率」部分を非表示にしましょう。</t>
    <rPh sb="8" eb="9">
      <t>ヒ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</si>
  <si>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</si>
  <si>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t>←関数設定します</t>
    <rPh sb="1" eb="3">
      <t>カンスウ</t>
    </rPh>
    <rPh sb="3" eb="5">
      <t>セッテイ</t>
    </rPh>
    <phoneticPr fontId="2"/>
  </si>
  <si>
    <r>
      <t>■</t>
    </r>
    <r>
      <rPr>
        <sz val="11"/>
        <rFont val="ＭＳ Ｐゴシック"/>
        <family val="3"/>
        <charset val="128"/>
      </rPr>
      <t>に</t>
    </r>
    <r>
      <rPr>
        <b/>
        <sz val="11"/>
        <color rgb="FFFF0000"/>
        <rFont val="ＭＳ Ｐゴシック"/>
        <family val="3"/>
        <charset val="128"/>
      </rPr>
      <t>｛０｝を表示しないように</t>
    </r>
    <r>
      <rPr>
        <sz val="11"/>
        <rFont val="ＭＳ Ｐゴシック"/>
        <family val="3"/>
        <charset val="128"/>
      </rPr>
      <t>、計算式を設定しましょう。</t>
    </r>
    <rPh sb="6" eb="8">
      <t>ヒョウジ</t>
    </rPh>
    <rPh sb="15" eb="17">
      <t>ケイサン</t>
    </rPh>
    <phoneticPr fontId="2"/>
  </si>
  <si>
    <t>Copyright(c) Beginners Site All right reserved 2007/07/01</t>
    <phoneticPr fontId="2"/>
  </si>
  <si>
    <t>※２０11年日付</t>
    <rPh sb="5" eb="6">
      <t>ネン</t>
    </rPh>
    <rPh sb="6" eb="8">
      <t>ヒヅケ</t>
    </rPh>
    <phoneticPr fontId="2"/>
  </si>
  <si>
    <t>２０13年カレンダー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</si>
</sst>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0.0%"/>
    <numFmt numFmtId="177" formatCode="0.0"/>
    <numFmt numFmtId="178" formatCode="#,###&quot;円&quot;"/>
    <numFmt numFmtId="179" formatCode="#,###&quot;個&quot;"/>
    <numFmt numFmtId="180" formatCode="aaa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78" fontId="9" fillId="0" borderId="0" xfId="2" applyNumberFormat="1" applyFont="1" applyBorder="1">
      <alignment vertical="center"/>
    </xf>
    <xf numFmtId="179" fontId="9" fillId="0" borderId="0" xfId="2" applyNumberFormat="1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9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0" fillId="0" borderId="0" xfId="0" applyFill="1">
      <alignment vertical="center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/>
    <xf numFmtId="38" fontId="1" fillId="0" borderId="1" xfId="2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/>
    <xf numFmtId="0" fontId="15" fillId="0" borderId="0" xfId="0" applyFont="1">
      <alignment vertical="center"/>
    </xf>
    <xf numFmtId="0" fontId="0" fillId="0" borderId="1" xfId="0" applyBorder="1">
      <alignment vertical="center"/>
    </xf>
    <xf numFmtId="0" fontId="18" fillId="2" borderId="2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0" fillId="3" borderId="4" xfId="0" applyFill="1" applyBorder="1">
      <alignment vertical="center"/>
    </xf>
    <xf numFmtId="0" fontId="19" fillId="3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9" fillId="0" borderId="8" xfId="0" applyFont="1" applyBorder="1">
      <alignment vertical="center"/>
    </xf>
    <xf numFmtId="14" fontId="10" fillId="0" borderId="9" xfId="0" applyNumberFormat="1" applyFont="1" applyBorder="1">
      <alignment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9" fillId="0" borderId="11" xfId="0" applyFont="1" applyBorder="1">
      <alignment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9" fillId="0" borderId="13" xfId="0" applyFont="1" applyBorder="1">
      <alignment vertical="center"/>
    </xf>
    <xf numFmtId="14" fontId="10" fillId="0" borderId="14" xfId="0" applyNumberFormat="1" applyFont="1" applyBorder="1">
      <alignment vertical="center"/>
    </xf>
    <xf numFmtId="0" fontId="10" fillId="3" borderId="15" xfId="0" applyFont="1" applyFill="1" applyBorder="1" applyAlignment="1">
      <alignment horizontal="center"/>
    </xf>
    <xf numFmtId="0" fontId="19" fillId="3" borderId="16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4" borderId="17" xfId="0" applyFont="1" applyFill="1" applyBorder="1" applyAlignment="1">
      <alignment horizontal="center"/>
    </xf>
    <xf numFmtId="14" fontId="10" fillId="4" borderId="17" xfId="0" applyNumberFormat="1" applyFont="1" applyFill="1" applyBorder="1">
      <alignment vertical="center"/>
    </xf>
    <xf numFmtId="0" fontId="9" fillId="4" borderId="18" xfId="0" applyFont="1" applyFill="1" applyBorder="1">
      <alignment vertical="center"/>
    </xf>
    <xf numFmtId="0" fontId="9" fillId="0" borderId="10" xfId="0" applyFont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14" fontId="10" fillId="4" borderId="1" xfId="0" applyNumberFormat="1" applyFont="1" applyFill="1" applyBorder="1">
      <alignment vertical="center"/>
    </xf>
    <xf numFmtId="0" fontId="9" fillId="4" borderId="19" xfId="0" applyFont="1" applyFill="1" applyBorder="1">
      <alignment vertical="center"/>
    </xf>
    <xf numFmtId="38" fontId="1" fillId="0" borderId="0" xfId="2" applyFont="1" applyFill="1" applyBorder="1" applyAlignment="1"/>
    <xf numFmtId="0" fontId="0" fillId="0" borderId="0" xfId="0" applyFill="1" applyBorder="1">
      <alignment vertical="center"/>
    </xf>
    <xf numFmtId="0" fontId="0" fillId="4" borderId="1" xfId="0" applyFill="1" applyBorder="1" applyAlignment="1">
      <alignment horizontal="center"/>
    </xf>
    <xf numFmtId="56" fontId="9" fillId="0" borderId="1" xfId="0" applyNumberFormat="1" applyFont="1" applyBorder="1">
      <alignment vertical="center"/>
    </xf>
    <xf numFmtId="180" fontId="9" fillId="0" borderId="1" xfId="0" applyNumberFormat="1" applyFont="1" applyBorder="1" applyAlignment="1">
      <alignment horizontal="center"/>
    </xf>
    <xf numFmtId="56" fontId="9" fillId="0" borderId="20" xfId="0" applyNumberFormat="1" applyFont="1" applyBorder="1">
      <alignment vertic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>
      <alignment vertical="center"/>
    </xf>
    <xf numFmtId="0" fontId="4" fillId="0" borderId="0" xfId="0" applyFont="1" applyAlignment="1"/>
    <xf numFmtId="0" fontId="0" fillId="5" borderId="1" xfId="0" applyFill="1" applyBorder="1" applyAlignment="1">
      <alignment horizontal="center"/>
    </xf>
    <xf numFmtId="56" fontId="9" fillId="0" borderId="0" xfId="0" applyNumberFormat="1" applyFont="1" applyBorder="1">
      <alignment vertical="center"/>
    </xf>
    <xf numFmtId="180" fontId="9" fillId="0" borderId="0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56" fontId="0" fillId="0" borderId="20" xfId="0" applyNumberFormat="1" applyBorder="1" applyAlignment="1">
      <alignment horizontal="center"/>
    </xf>
    <xf numFmtId="38" fontId="0" fillId="0" borderId="1" xfId="2" applyFont="1" applyBorder="1" applyAlignment="1"/>
    <xf numFmtId="38" fontId="0" fillId="0" borderId="24" xfId="0" applyNumberFormat="1" applyBorder="1">
      <alignment vertical="center"/>
    </xf>
    <xf numFmtId="0" fontId="10" fillId="6" borderId="25" xfId="0" applyFont="1" applyFill="1" applyBorder="1" applyAlignment="1">
      <alignment horizontal="center"/>
    </xf>
    <xf numFmtId="0" fontId="0" fillId="6" borderId="24" xfId="0" applyFill="1" applyBorder="1">
      <alignment vertical="center"/>
    </xf>
    <xf numFmtId="38" fontId="0" fillId="3" borderId="26" xfId="2" applyFont="1" applyFill="1" applyBorder="1" applyAlignment="1"/>
    <xf numFmtId="38" fontId="0" fillId="3" borderId="27" xfId="0" applyNumberFormat="1" applyFill="1" applyBorder="1">
      <alignment vertical="center"/>
    </xf>
    <xf numFmtId="0" fontId="0" fillId="0" borderId="28" xfId="0" applyBorder="1" applyAlignment="1">
      <alignment vertical="center"/>
    </xf>
    <xf numFmtId="0" fontId="9" fillId="0" borderId="29" xfId="0" applyNumberFormat="1" applyFont="1" applyFill="1" applyBorder="1" applyAlignment="1"/>
    <xf numFmtId="0" fontId="9" fillId="0" borderId="30" xfId="0" applyNumberFormat="1" applyFont="1" applyFill="1" applyBorder="1" applyAlignment="1">
      <alignment horizontal="center"/>
    </xf>
    <xf numFmtId="0" fontId="9" fillId="0" borderId="31" xfId="0" applyNumberFormat="1" applyFont="1" applyFill="1" applyBorder="1" applyAlignment="1">
      <alignment horizontal="center"/>
    </xf>
    <xf numFmtId="0" fontId="9" fillId="0" borderId="32" xfId="0" applyNumberFormat="1" applyFont="1" applyFill="1" applyBorder="1" applyAlignment="1">
      <alignment horizontal="center"/>
    </xf>
    <xf numFmtId="0" fontId="9" fillId="0" borderId="33" xfId="0" applyNumberFormat="1" applyFont="1" applyFill="1" applyBorder="1" applyAlignment="1">
      <alignment horizontal="center"/>
    </xf>
    <xf numFmtId="0" fontId="9" fillId="0" borderId="34" xfId="0" applyNumberFormat="1" applyFont="1" applyFill="1" applyBorder="1" applyAlignment="1"/>
    <xf numFmtId="0" fontId="9" fillId="0" borderId="35" xfId="0" applyNumberFormat="1" applyFont="1" applyFill="1" applyBorder="1" applyAlignment="1"/>
    <xf numFmtId="0" fontId="9" fillId="0" borderId="36" xfId="0" applyNumberFormat="1" applyFont="1" applyFill="1" applyBorder="1" applyAlignment="1"/>
    <xf numFmtId="0" fontId="9" fillId="0" borderId="37" xfId="0" applyNumberFormat="1" applyFont="1" applyFill="1" applyBorder="1" applyAlignment="1">
      <alignment horizontal="center"/>
    </xf>
    <xf numFmtId="0" fontId="9" fillId="0" borderId="38" xfId="0" applyNumberFormat="1" applyFont="1" applyFill="1" applyBorder="1" applyAlignment="1"/>
    <xf numFmtId="0" fontId="9" fillId="0" borderId="39" xfId="0" applyNumberFormat="1" applyFont="1" applyFill="1" applyBorder="1" applyAlignment="1"/>
    <xf numFmtId="0" fontId="9" fillId="0" borderId="40" xfId="0" applyNumberFormat="1" applyFont="1" applyFill="1" applyBorder="1" applyAlignment="1"/>
    <xf numFmtId="0" fontId="9" fillId="0" borderId="41" xfId="0" applyNumberFormat="1" applyFont="1" applyFill="1" applyBorder="1" applyAlignment="1">
      <alignment horizontal="center"/>
    </xf>
    <xf numFmtId="0" fontId="9" fillId="0" borderId="42" xfId="0" applyNumberFormat="1" applyFont="1" applyFill="1" applyBorder="1" applyAlignment="1"/>
    <xf numFmtId="0" fontId="9" fillId="0" borderId="43" xfId="0" applyNumberFormat="1" applyFont="1" applyFill="1" applyBorder="1" applyAlignment="1"/>
    <xf numFmtId="0" fontId="9" fillId="0" borderId="44" xfId="0" applyNumberFormat="1" applyFont="1" applyFill="1" applyBorder="1" applyAlignment="1"/>
    <xf numFmtId="0" fontId="9" fillId="4" borderId="45" xfId="0" applyNumberFormat="1" applyFont="1" applyFill="1" applyBorder="1" applyAlignment="1"/>
    <xf numFmtId="0" fontId="9" fillId="7" borderId="46" xfId="0" applyNumberFormat="1" applyFont="1" applyFill="1" applyBorder="1" applyAlignment="1"/>
    <xf numFmtId="0" fontId="9" fillId="0" borderId="45" xfId="0" applyNumberFormat="1" applyFont="1" applyFill="1" applyBorder="1" applyAlignment="1"/>
    <xf numFmtId="0" fontId="9" fillId="0" borderId="46" xfId="0" applyNumberFormat="1" applyFont="1" applyFill="1" applyBorder="1" applyAlignment="1"/>
    <xf numFmtId="0" fontId="9" fillId="5" borderId="47" xfId="0" applyNumberFormat="1" applyFont="1" applyFill="1" applyBorder="1" applyAlignment="1">
      <alignment horizontal="center"/>
    </xf>
    <xf numFmtId="0" fontId="9" fillId="5" borderId="48" xfId="0" applyNumberFormat="1" applyFont="1" applyFill="1" applyBorder="1" applyAlignment="1">
      <alignment horizontal="center"/>
    </xf>
    <xf numFmtId="0" fontId="9" fillId="3" borderId="55" xfId="0" applyNumberFormat="1" applyFont="1" applyFill="1" applyBorder="1" applyAlignment="1"/>
    <xf numFmtId="177" fontId="9" fillId="3" borderId="56" xfId="0" applyNumberFormat="1" applyFont="1" applyFill="1" applyBorder="1" applyAlignment="1"/>
    <xf numFmtId="0" fontId="9" fillId="3" borderId="57" xfId="0" applyNumberFormat="1" applyFont="1" applyFill="1" applyBorder="1" applyAlignment="1"/>
    <xf numFmtId="0" fontId="9" fillId="3" borderId="58" xfId="0" applyNumberFormat="1" applyFont="1" applyFill="1" applyBorder="1" applyAlignment="1"/>
    <xf numFmtId="177" fontId="9" fillId="3" borderId="59" xfId="0" applyNumberFormat="1" applyFont="1" applyFill="1" applyBorder="1" applyAlignment="1"/>
    <xf numFmtId="0" fontId="9" fillId="3" borderId="60" xfId="0" applyNumberFormat="1" applyFont="1" applyFill="1" applyBorder="1" applyAlignment="1"/>
    <xf numFmtId="0" fontId="9" fillId="3" borderId="61" xfId="0" applyNumberFormat="1" applyFont="1" applyFill="1" applyBorder="1" applyAlignment="1"/>
    <xf numFmtId="0" fontId="9" fillId="3" borderId="62" xfId="0" applyNumberFormat="1" applyFont="1" applyFill="1" applyBorder="1" applyAlignment="1"/>
    <xf numFmtId="0" fontId="9" fillId="3" borderId="63" xfId="0" applyNumberFormat="1" applyFont="1" applyFill="1" applyBorder="1" applyAlignment="1"/>
    <xf numFmtId="0" fontId="9" fillId="3" borderId="64" xfId="0" applyNumberFormat="1" applyFont="1" applyFill="1" applyBorder="1" applyAlignment="1"/>
    <xf numFmtId="177" fontId="9" fillId="3" borderId="60" xfId="0" applyNumberFormat="1" applyFont="1" applyFill="1" applyBorder="1" applyAlignment="1"/>
    <xf numFmtId="177" fontId="9" fillId="3" borderId="61" xfId="0" applyNumberFormat="1" applyFont="1" applyFill="1" applyBorder="1" applyAlignment="1"/>
    <xf numFmtId="177" fontId="9" fillId="3" borderId="55" xfId="0" applyNumberFormat="1" applyFont="1" applyFill="1" applyBorder="1" applyAlignment="1"/>
    <xf numFmtId="177" fontId="9" fillId="3" borderId="62" xfId="0" applyNumberFormat="1" applyFont="1" applyFill="1" applyBorder="1" applyAlignment="1"/>
    <xf numFmtId="177" fontId="9" fillId="3" borderId="63" xfId="0" applyNumberFormat="1" applyFont="1" applyFill="1" applyBorder="1" applyAlignment="1"/>
    <xf numFmtId="177" fontId="9" fillId="3" borderId="64" xfId="0" applyNumberFormat="1" applyFont="1" applyFill="1" applyBorder="1" applyAlignment="1"/>
    <xf numFmtId="177" fontId="9" fillId="3" borderId="57" xfId="0" applyNumberFormat="1" applyFont="1" applyFill="1" applyBorder="1" applyAlignment="1"/>
    <xf numFmtId="177" fontId="9" fillId="3" borderId="58" xfId="0" applyNumberFormat="1" applyFont="1" applyFill="1" applyBorder="1" applyAlignment="1"/>
    <xf numFmtId="176" fontId="1" fillId="3" borderId="1" xfId="1" applyNumberFormat="1" applyFont="1" applyFill="1" applyBorder="1" applyAlignment="1">
      <alignment horizontal="right"/>
    </xf>
    <xf numFmtId="38" fontId="1" fillId="0" borderId="1" xfId="2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4" fillId="5" borderId="1" xfId="0" applyNumberFormat="1" applyFont="1" applyFill="1" applyBorder="1" applyAlignment="1">
      <alignment horizontal="center"/>
    </xf>
    <xf numFmtId="0" fontId="0" fillId="0" borderId="1" xfId="0" applyFill="1" applyBorder="1">
      <alignment vertical="center"/>
    </xf>
    <xf numFmtId="0" fontId="0" fillId="0" borderId="11" xfId="0" applyFill="1" applyBorder="1">
      <alignment vertical="center"/>
    </xf>
    <xf numFmtId="38" fontId="0" fillId="0" borderId="1" xfId="3" applyNumberFormat="1" applyFont="1" applyFill="1" applyBorder="1" applyAlignment="1"/>
    <xf numFmtId="0" fontId="0" fillId="0" borderId="65" xfId="0" applyFill="1" applyBorder="1">
      <alignment vertical="center"/>
    </xf>
    <xf numFmtId="0" fontId="0" fillId="0" borderId="66" xfId="0" applyFill="1" applyBorder="1">
      <alignment vertical="center"/>
    </xf>
    <xf numFmtId="0" fontId="0" fillId="0" borderId="6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68" xfId="0" applyFill="1" applyBorder="1">
      <alignment vertical="center"/>
    </xf>
    <xf numFmtId="0" fontId="0" fillId="5" borderId="1" xfId="0" applyFill="1" applyBorder="1">
      <alignment vertical="center"/>
    </xf>
    <xf numFmtId="0" fontId="0" fillId="5" borderId="11" xfId="0" applyFill="1" applyBorder="1">
      <alignment vertical="center"/>
    </xf>
    <xf numFmtId="6" fontId="0" fillId="5" borderId="1" xfId="3" applyFont="1" applyFill="1" applyBorder="1" applyAlignment="1">
      <alignment horizontal="center"/>
    </xf>
    <xf numFmtId="0" fontId="9" fillId="10" borderId="49" xfId="0" applyNumberFormat="1" applyFont="1" applyFill="1" applyBorder="1" applyAlignment="1"/>
    <xf numFmtId="177" fontId="9" fillId="10" borderId="50" xfId="0" applyNumberFormat="1" applyFont="1" applyFill="1" applyBorder="1" applyAlignment="1"/>
    <xf numFmtId="0" fontId="9" fillId="10" borderId="51" xfId="0" applyNumberFormat="1" applyFont="1" applyFill="1" applyBorder="1" applyAlignment="1"/>
    <xf numFmtId="177" fontId="9" fillId="10" borderId="52" xfId="0" applyNumberFormat="1" applyFont="1" applyFill="1" applyBorder="1" applyAlignment="1"/>
    <xf numFmtId="0" fontId="9" fillId="10" borderId="53" xfId="0" applyNumberFormat="1" applyFont="1" applyFill="1" applyBorder="1" applyAlignment="1"/>
    <xf numFmtId="177" fontId="9" fillId="10" borderId="54" xfId="0" applyNumberFormat="1" applyFont="1" applyFill="1" applyBorder="1" applyAlignment="1"/>
    <xf numFmtId="0" fontId="0" fillId="10" borderId="22" xfId="0" applyFill="1" applyBorder="1" applyAlignment="1">
      <alignment horizontal="center"/>
    </xf>
    <xf numFmtId="0" fontId="10" fillId="10" borderId="23" xfId="0" applyFont="1" applyFill="1" applyBorder="1" applyAlignment="1">
      <alignment horizontal="center"/>
    </xf>
    <xf numFmtId="38" fontId="0" fillId="11" borderId="1" xfId="2" applyFont="1" applyFill="1" applyBorder="1" applyAlignment="1">
      <alignment horizontal="right"/>
    </xf>
    <xf numFmtId="0" fontId="0" fillId="11" borderId="1" xfId="2" applyNumberFormat="1" applyFont="1" applyFill="1" applyBorder="1" applyAlignment="1">
      <alignment horizontal="right"/>
    </xf>
    <xf numFmtId="0" fontId="8" fillId="8" borderId="0" xfId="0" applyFont="1" applyFill="1" applyAlignment="1">
      <alignment horizontal="center" vertical="center"/>
    </xf>
    <xf numFmtId="0" fontId="21" fillId="9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5" borderId="69" xfId="0" applyFont="1" applyFill="1" applyBorder="1" applyAlignment="1">
      <alignment horizontal="center" vertical="center"/>
    </xf>
    <xf numFmtId="0" fontId="4" fillId="5" borderId="70" xfId="0" applyFont="1" applyFill="1" applyBorder="1" applyAlignment="1">
      <alignment horizontal="center" vertical="center"/>
    </xf>
    <xf numFmtId="0" fontId="4" fillId="5" borderId="71" xfId="0" applyFont="1" applyFill="1" applyBorder="1" applyAlignment="1">
      <alignment horizontal="center" vertical="center"/>
    </xf>
    <xf numFmtId="56" fontId="1" fillId="0" borderId="1" xfId="0" applyNumberFormat="1" applyFont="1" applyFill="1" applyBorder="1" applyAlignment="1">
      <alignment horizontal="center"/>
    </xf>
    <xf numFmtId="56" fontId="1" fillId="0" borderId="1" xfId="0" applyNumberFormat="1" applyFont="1" applyFill="1" applyBorder="1" applyAlignment="1"/>
    <xf numFmtId="0" fontId="0" fillId="0" borderId="28" xfId="0" applyBorder="1" applyAlignment="1">
      <alignment horizontal="center" vertical="center"/>
    </xf>
    <xf numFmtId="180" fontId="0" fillId="11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5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lor rgb="FFFF000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</xdr:row>
      <xdr:rowOff>133350</xdr:rowOff>
    </xdr:from>
    <xdr:to>
      <xdr:col>10</xdr:col>
      <xdr:colOff>180975</xdr:colOff>
      <xdr:row>7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114675" y="295275"/>
          <a:ext cx="2314575" cy="857250"/>
        </a:xfrm>
        <a:prstGeom prst="rect">
          <a:avLst/>
        </a:prstGeom>
        <a:blipFill>
          <a:blip xmlns:r="http://schemas.openxmlformats.org/officeDocument/2006/relationships" r:embed="rId1" cstate="print"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2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266700</xdr:colOff>
      <xdr:row>10</xdr:row>
      <xdr:rowOff>85725</xdr:rowOff>
    </xdr:from>
    <xdr:to>
      <xdr:col>13</xdr:col>
      <xdr:colOff>180975</xdr:colOff>
      <xdr:row>14</xdr:row>
      <xdr:rowOff>57150</xdr:rowOff>
    </xdr:to>
    <xdr:grpSp>
      <xdr:nvGrpSpPr>
        <xdr:cNvPr id="1698" name="Group 674"/>
        <xdr:cNvGrpSpPr>
          <a:grpSpLocks/>
        </xdr:cNvGrpSpPr>
      </xdr:nvGrpSpPr>
      <xdr:grpSpPr bwMode="auto">
        <a:xfrm>
          <a:off x="1133475" y="1752600"/>
          <a:ext cx="6381750" cy="619125"/>
          <a:chOff x="84" y="224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38100</xdr:colOff>
      <xdr:row>16</xdr:row>
      <xdr:rowOff>38100</xdr:rowOff>
    </xdr:from>
    <xdr:to>
      <xdr:col>1</xdr:col>
      <xdr:colOff>590550</xdr:colOff>
      <xdr:row>17</xdr:row>
      <xdr:rowOff>171450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57175" y="2676525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16</xdr:row>
      <xdr:rowOff>76200</xdr:rowOff>
    </xdr:from>
    <xdr:to>
      <xdr:col>9</xdr:col>
      <xdr:colOff>466725</xdr:colOff>
      <xdr:row>17</xdr:row>
      <xdr:rowOff>142875</xdr:rowOff>
    </xdr:to>
    <xdr:pic>
      <xdr:nvPicPr>
        <xdr:cNvPr id="1697" name="Picture 67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724400" y="2714625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60</xdr:row>
      <xdr:rowOff>123825</xdr:rowOff>
    </xdr:from>
    <xdr:to>
      <xdr:col>1</xdr:col>
      <xdr:colOff>571500</xdr:colOff>
      <xdr:row>62</xdr:row>
      <xdr:rowOff>47625</xdr:rowOff>
    </xdr:to>
    <xdr:pic>
      <xdr:nvPicPr>
        <xdr:cNvPr id="1750" name="Picture 72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38125" y="992505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9525</xdr:colOff>
      <xdr:row>60</xdr:row>
      <xdr:rowOff>152400</xdr:rowOff>
    </xdr:from>
    <xdr:to>
      <xdr:col>9</xdr:col>
      <xdr:colOff>476250</xdr:colOff>
      <xdr:row>62</xdr:row>
      <xdr:rowOff>9525</xdr:rowOff>
    </xdr:to>
    <xdr:pic>
      <xdr:nvPicPr>
        <xdr:cNvPr id="1751" name="Picture 72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733925" y="9953625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190500</xdr:colOff>
      <xdr:row>72</xdr:row>
      <xdr:rowOff>133350</xdr:rowOff>
    </xdr:from>
    <xdr:to>
      <xdr:col>9</xdr:col>
      <xdr:colOff>428625</xdr:colOff>
      <xdr:row>77</xdr:row>
      <xdr:rowOff>19050</xdr:rowOff>
    </xdr:to>
    <xdr:pic>
      <xdr:nvPicPr>
        <xdr:cNvPr id="1754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38575" y="12458700"/>
          <a:ext cx="1314450" cy="6953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38100</xdr:colOff>
      <xdr:row>85</xdr:row>
      <xdr:rowOff>133350</xdr:rowOff>
    </xdr:from>
    <xdr:to>
      <xdr:col>1</xdr:col>
      <xdr:colOff>590550</xdr:colOff>
      <xdr:row>87</xdr:row>
      <xdr:rowOff>38100</xdr:rowOff>
    </xdr:to>
    <xdr:pic>
      <xdr:nvPicPr>
        <xdr:cNvPr id="1755" name="Picture 73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57175" y="14030325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86</xdr:row>
      <xdr:rowOff>9525</xdr:rowOff>
    </xdr:from>
    <xdr:to>
      <xdr:col>9</xdr:col>
      <xdr:colOff>447675</xdr:colOff>
      <xdr:row>87</xdr:row>
      <xdr:rowOff>9525</xdr:rowOff>
    </xdr:to>
    <xdr:pic>
      <xdr:nvPicPr>
        <xdr:cNvPr id="1756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705350" y="14068425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105</xdr:row>
      <xdr:rowOff>142875</xdr:rowOff>
    </xdr:from>
    <xdr:to>
      <xdr:col>1</xdr:col>
      <xdr:colOff>571500</xdr:colOff>
      <xdr:row>107</xdr:row>
      <xdr:rowOff>47625</xdr:rowOff>
    </xdr:to>
    <xdr:pic>
      <xdr:nvPicPr>
        <xdr:cNvPr id="1761" name="Picture 73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38125" y="17345025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106</xdr:row>
      <xdr:rowOff>0</xdr:rowOff>
    </xdr:from>
    <xdr:to>
      <xdr:col>9</xdr:col>
      <xdr:colOff>447675</xdr:colOff>
      <xdr:row>107</xdr:row>
      <xdr:rowOff>0</xdr:rowOff>
    </xdr:to>
    <xdr:pic>
      <xdr:nvPicPr>
        <xdr:cNvPr id="1762" name="Picture 73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705350" y="17364075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304800</xdr:colOff>
      <xdr:row>126</xdr:row>
      <xdr:rowOff>123825</xdr:rowOff>
    </xdr:from>
    <xdr:to>
      <xdr:col>9</xdr:col>
      <xdr:colOff>361950</xdr:colOff>
      <xdr:row>132</xdr:row>
      <xdr:rowOff>0</xdr:rowOff>
    </xdr:to>
    <xdr:pic>
      <xdr:nvPicPr>
        <xdr:cNvPr id="1765" name="Picture 74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523875" y="20793075"/>
          <a:ext cx="4562475" cy="8477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38100</xdr:colOff>
      <xdr:row>135</xdr:row>
      <xdr:rowOff>142875</xdr:rowOff>
    </xdr:from>
    <xdr:to>
      <xdr:col>1</xdr:col>
      <xdr:colOff>590550</xdr:colOff>
      <xdr:row>137</xdr:row>
      <xdr:rowOff>9525</xdr:rowOff>
    </xdr:to>
    <xdr:pic>
      <xdr:nvPicPr>
        <xdr:cNvPr id="1767" name="Picture 74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57175" y="22269450"/>
          <a:ext cx="5524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136</xdr:row>
      <xdr:rowOff>47625</xdr:rowOff>
    </xdr:from>
    <xdr:to>
      <xdr:col>9</xdr:col>
      <xdr:colOff>447675</xdr:colOff>
      <xdr:row>137</xdr:row>
      <xdr:rowOff>9525</xdr:rowOff>
    </xdr:to>
    <xdr:pic>
      <xdr:nvPicPr>
        <xdr:cNvPr id="1768" name="Picture 74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705350" y="22336125"/>
          <a:ext cx="4667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133350</xdr:colOff>
      <xdr:row>157</xdr:row>
      <xdr:rowOff>28575</xdr:rowOff>
    </xdr:from>
    <xdr:to>
      <xdr:col>9</xdr:col>
      <xdr:colOff>9525</xdr:colOff>
      <xdr:row>159</xdr:row>
      <xdr:rowOff>142875</xdr:rowOff>
    </xdr:to>
    <xdr:pic>
      <xdr:nvPicPr>
        <xdr:cNvPr id="1772" name="Picture 74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086100" y="26489025"/>
          <a:ext cx="1647825" cy="438150"/>
        </a:xfrm>
        <a:prstGeom prst="rect">
          <a:avLst/>
        </a:prstGeom>
        <a:noFill/>
      </xdr:spPr>
    </xdr:pic>
    <xdr:clientData/>
  </xdr:twoCellAnchor>
  <xdr:twoCellAnchor>
    <xdr:from>
      <xdr:col>5</xdr:col>
      <xdr:colOff>57150</xdr:colOff>
      <xdr:row>25</xdr:row>
      <xdr:rowOff>76201</xdr:rowOff>
    </xdr:from>
    <xdr:to>
      <xdr:col>10</xdr:col>
      <xdr:colOff>609600</xdr:colOff>
      <xdr:row>60</xdr:row>
      <xdr:rowOff>66675</xdr:rowOff>
    </xdr:to>
    <xdr:grpSp>
      <xdr:nvGrpSpPr>
        <xdr:cNvPr id="37" name="グループ化 36"/>
        <xdr:cNvGrpSpPr/>
      </xdr:nvGrpSpPr>
      <xdr:grpSpPr>
        <a:xfrm>
          <a:off x="3009900" y="4210051"/>
          <a:ext cx="2847975" cy="6191249"/>
          <a:chOff x="3009900" y="4210051"/>
          <a:chExt cx="2847975" cy="6191249"/>
        </a:xfrm>
      </xdr:grpSpPr>
      <xdr:pic>
        <xdr:nvPicPr>
          <xdr:cNvPr id="1809" name="Picture 785"/>
          <xdr:cNvPicPr>
            <a:picLocks noChangeAspect="1" noChangeArrowheads="1"/>
          </xdr:cNvPicPr>
        </xdr:nvPicPr>
        <xdr:blipFill>
          <a:blip xmlns:r="http://schemas.openxmlformats.org/officeDocument/2006/relationships" r:embed="rId9" cstate="print"/>
          <a:srcRect/>
          <a:stretch>
            <a:fillRect/>
          </a:stretch>
        </xdr:blipFill>
        <xdr:spPr bwMode="auto">
          <a:xfrm>
            <a:off x="3009900" y="7600950"/>
            <a:ext cx="1828800" cy="2800350"/>
          </a:xfrm>
          <a:prstGeom prst="rect">
            <a:avLst/>
          </a:prstGeom>
          <a:noFill/>
        </xdr:spPr>
      </xdr:pic>
      <xdr:sp macro="" textlink="">
        <xdr:nvSpPr>
          <xdr:cNvPr id="1774" name="Text Box 750"/>
          <xdr:cNvSpPr txBox="1">
            <a:spLocks noChangeArrowheads="1"/>
          </xdr:cNvSpPr>
        </xdr:nvSpPr>
        <xdr:spPr bwMode="auto">
          <a:xfrm>
            <a:off x="3267075" y="4210051"/>
            <a:ext cx="2419350" cy="885824"/>
          </a:xfrm>
          <a:prstGeom prst="rect">
            <a:avLst/>
          </a:prstGeom>
          <a:solidFill>
            <a:schemeClr val="accent2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「曜日」セルを全て選択します。</a:t>
            </a:r>
            <a:endPara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「</a:t>
            </a:r>
            <a:r>
              <a:rPr lang="ja-JP" altLang="en-US" sz="11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条件付書式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」の「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新しいルール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」で</a:t>
            </a:r>
            <a:endPara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en-US" altLang="ja-JP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weekday 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関数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を直接入力。</a:t>
            </a:r>
            <a:endPara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lang="ja-JP" altLang="en-US" sz="1000" b="0" i="0">
                <a:latin typeface="+mn-lt"/>
                <a:ea typeface="+mn-ea"/>
                <a:cs typeface="+mn-cs"/>
              </a:rPr>
              <a:t>土曜日</a:t>
            </a:r>
            <a:r>
              <a:rPr lang="en-US" sz="1000" b="0" i="0">
                <a:latin typeface="+mn-lt"/>
                <a:ea typeface="+mn-ea"/>
                <a:cs typeface="+mn-cs"/>
              </a:rPr>
              <a:t>=</a:t>
            </a:r>
            <a:r>
              <a:rPr lang="ja-JP" altLang="en-US" sz="1000" b="0" i="0">
                <a:solidFill>
                  <a:srgbClr val="0033CC"/>
                </a:solidFill>
                <a:latin typeface="+mn-lt"/>
                <a:ea typeface="+mn-ea"/>
                <a:cs typeface="+mn-cs"/>
              </a:rPr>
              <a:t>青</a:t>
            </a:r>
            <a:r>
              <a:rPr lang="ja-JP" altLang="en-US" sz="1000" b="0" i="0">
                <a:latin typeface="+mn-lt"/>
                <a:ea typeface="+mn-ea"/>
                <a:cs typeface="+mn-cs"/>
              </a:rPr>
              <a:t>：日曜日</a:t>
            </a:r>
            <a:r>
              <a:rPr lang="en-US" sz="1000" b="0" i="0">
                <a:latin typeface="+mn-lt"/>
                <a:ea typeface="+mn-ea"/>
                <a:cs typeface="+mn-cs"/>
              </a:rPr>
              <a:t>=</a:t>
            </a:r>
            <a:r>
              <a:rPr lang="ja-JP" altLang="en-US" sz="1000" b="0" i="0">
                <a:solidFill>
                  <a:srgbClr val="FF0000"/>
                </a:solidFill>
                <a:latin typeface="+mn-lt"/>
                <a:ea typeface="+mn-ea"/>
                <a:cs typeface="+mn-cs"/>
              </a:rPr>
              <a:t>赤　</a:t>
            </a:r>
            <a:r>
              <a:rPr lang="en-US" altLang="ja-JP" sz="1000" b="0" i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※</a:t>
            </a:r>
            <a:r>
              <a:rPr lang="ja-JP" altLang="en-US" sz="1000" b="0" i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別々に設定します</a:t>
            </a:r>
            <a:endParaRPr lang="en-US" altLang="ja-JP" sz="1000" b="0" i="0">
              <a:solidFill>
                <a:sysClr val="windowText" lastClr="000000"/>
              </a:solidFill>
              <a:latin typeface="+mn-lt"/>
              <a:ea typeface="+mn-ea"/>
              <a:cs typeface="+mn-cs"/>
            </a:endParaRP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lang="en-US" altLang="ja-JP" sz="1000" b="0" i="0">
              <a:solidFill>
                <a:srgbClr val="FF0000"/>
              </a:solidFill>
              <a:latin typeface="+mn-lt"/>
              <a:ea typeface="+mn-ea"/>
              <a:cs typeface="+mn-cs"/>
            </a:endParaRP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lang="ja-JP" altLang="en-US" sz="1000" b="0" i="0">
              <a:solidFill>
                <a:srgbClr val="FF0000"/>
              </a:solidFill>
              <a:latin typeface="+mn-lt"/>
              <a:ea typeface="+mn-ea"/>
              <a:cs typeface="+mn-cs"/>
            </a:endParaRPr>
          </a:p>
          <a:p>
            <a:pPr algn="l" rtl="0">
              <a:defRPr sz="1000"/>
            </a:pPr>
            <a:endPara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pic>
        <xdr:nvPicPr>
          <xdr:cNvPr id="1748" name="Picture 724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 cstate="print"/>
          <a:srcRect/>
          <a:stretch>
            <a:fillRect/>
          </a:stretch>
        </xdr:blipFill>
        <xdr:spPr bwMode="auto">
          <a:xfrm>
            <a:off x="4857750" y="8067675"/>
            <a:ext cx="1000125" cy="155257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1807" name="Picture 783"/>
          <xdr:cNvPicPr>
            <a:picLocks noChangeAspect="1" noChangeArrowheads="1"/>
          </xdr:cNvPicPr>
        </xdr:nvPicPr>
        <xdr:blipFill>
          <a:blip xmlns:r="http://schemas.openxmlformats.org/officeDocument/2006/relationships" r:embed="rId11" cstate="print"/>
          <a:srcRect/>
          <a:stretch>
            <a:fillRect/>
          </a:stretch>
        </xdr:blipFill>
        <xdr:spPr bwMode="auto">
          <a:xfrm>
            <a:off x="3533775" y="5238750"/>
            <a:ext cx="2047875" cy="2333625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56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8.5" customWidth="1"/>
    <col min="3" max="7" width="9.125" customWidth="1"/>
    <col min="8" max="8" width="3.5" customWidth="1"/>
    <col min="9" max="9" width="1.5" customWidth="1"/>
    <col min="10" max="10" width="6.875" customWidth="1"/>
    <col min="11" max="15" width="9.125" customWidth="1"/>
    <col min="16" max="16" width="7.875" customWidth="1"/>
  </cols>
  <sheetData>
    <row r="1" spans="1:16" ht="12.75" customHeight="1">
      <c r="A1" s="139" t="s">
        <v>88</v>
      </c>
      <c r="B1" s="139"/>
      <c r="C1" s="139"/>
      <c r="D1" s="139"/>
      <c r="E1" s="139"/>
      <c r="F1" s="139"/>
      <c r="G1" s="139"/>
    </row>
    <row r="9" spans="1:16" ht="16.5" customHeight="1" thickBot="1">
      <c r="C9" s="141" t="s">
        <v>85</v>
      </c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3"/>
      <c r="O9" s="6"/>
    </row>
    <row r="10" spans="1:16" s="2" customFormat="1" ht="12.75" customHeight="1" thickTop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2.75" customHeight="1">
      <c r="A11" s="2"/>
      <c r="B11" s="10"/>
      <c r="C11" s="2"/>
      <c r="D11" s="2"/>
      <c r="E11" s="3"/>
      <c r="F11" s="7"/>
      <c r="G11" s="8"/>
      <c r="H11" s="9"/>
      <c r="I11" s="2"/>
      <c r="J11" s="2"/>
      <c r="K11" s="2"/>
      <c r="L11" s="2"/>
      <c r="M11" s="2"/>
      <c r="N11" s="2"/>
      <c r="O11" s="2"/>
      <c r="P11" s="2"/>
    </row>
    <row r="12" spans="1:16" ht="12.75" customHeight="1">
      <c r="A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12.75" customHeight="1">
      <c r="A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12.75" customHeight="1">
      <c r="A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2.75" customHeight="1">
      <c r="A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12.75" customHeight="1">
      <c r="A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12.75" customHeight="1">
      <c r="A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17.25" customHeight="1" thickBot="1">
      <c r="C18" s="22">
        <v>1</v>
      </c>
      <c r="K18" s="22">
        <v>1</v>
      </c>
    </row>
    <row r="19" spans="1:16" ht="12.75" customHeight="1" thickTop="1"/>
    <row r="20" spans="1:16" ht="12.75" customHeight="1">
      <c r="K20" s="138" t="s">
        <v>0</v>
      </c>
      <c r="L20" s="138"/>
      <c r="M20" s="138"/>
      <c r="N20" s="138"/>
    </row>
    <row r="21" spans="1:16" ht="12.75" customHeight="1">
      <c r="N21" s="50"/>
    </row>
    <row r="22" spans="1:16" ht="11.25" customHeight="1">
      <c r="B22" s="20"/>
      <c r="J22" s="1" t="s">
        <v>8</v>
      </c>
      <c r="K22" t="s">
        <v>36</v>
      </c>
    </row>
    <row r="23" spans="1:16" ht="12.75" customHeight="1">
      <c r="J23" s="1" t="s">
        <v>9</v>
      </c>
      <c r="K23" t="s">
        <v>37</v>
      </c>
    </row>
    <row r="24" spans="1:16" ht="12.75" customHeight="1">
      <c r="J24" s="1" t="s">
        <v>10</v>
      </c>
      <c r="K24" t="s">
        <v>39</v>
      </c>
    </row>
    <row r="25" spans="1:16" ht="12.75" customHeight="1">
      <c r="B25" s="140" t="s">
        <v>90</v>
      </c>
      <c r="C25" s="140"/>
      <c r="D25" s="140"/>
      <c r="E25" s="140"/>
      <c r="G25" s="59"/>
      <c r="H25" s="59"/>
      <c r="I25" s="51"/>
      <c r="J25" s="51"/>
      <c r="K25" s="19" t="s">
        <v>38</v>
      </c>
      <c r="L25" s="13"/>
      <c r="M25" s="13"/>
      <c r="N25" s="13"/>
      <c r="O25" s="13"/>
    </row>
    <row r="26" spans="1:16" ht="12.75" customHeight="1">
      <c r="I26" s="51"/>
      <c r="J26" s="51"/>
      <c r="K26" s="18"/>
      <c r="L26" s="18"/>
      <c r="M26" s="18"/>
      <c r="N26" s="18"/>
      <c r="O26" s="18"/>
    </row>
    <row r="27" spans="1:16" ht="12.75" customHeight="1">
      <c r="B27" s="60" t="s">
        <v>34</v>
      </c>
      <c r="C27" s="52" t="s">
        <v>35</v>
      </c>
      <c r="D27" s="60" t="s">
        <v>34</v>
      </c>
      <c r="E27" s="52" t="s">
        <v>35</v>
      </c>
      <c r="H27" s="57"/>
      <c r="I27" s="51"/>
      <c r="J27" s="51"/>
      <c r="K27" s="13"/>
      <c r="L27" s="60" t="s">
        <v>34</v>
      </c>
      <c r="M27" s="52" t="s">
        <v>35</v>
      </c>
      <c r="N27" s="60" t="s">
        <v>34</v>
      </c>
      <c r="O27" s="52" t="s">
        <v>35</v>
      </c>
    </row>
    <row r="28" spans="1:16" ht="12.75" customHeight="1">
      <c r="B28" s="53">
        <v>41395</v>
      </c>
      <c r="C28" s="54">
        <f>B28</f>
        <v>41395</v>
      </c>
      <c r="D28" s="55">
        <v>41426</v>
      </c>
      <c r="E28" s="54">
        <f t="shared" ref="E28:E57" si="0">D28</f>
        <v>41426</v>
      </c>
      <c r="H28" s="58"/>
      <c r="I28" s="51"/>
      <c r="J28" s="51"/>
      <c r="K28" s="13"/>
      <c r="L28" s="144">
        <v>41395</v>
      </c>
      <c r="M28" s="15"/>
      <c r="N28" s="145">
        <v>41426</v>
      </c>
      <c r="O28" s="17"/>
    </row>
    <row r="29" spans="1:16" ht="12.75" customHeight="1">
      <c r="B29" s="53">
        <f>B28+1</f>
        <v>41396</v>
      </c>
      <c r="C29" s="54">
        <f t="shared" ref="C29:C58" si="1">B29</f>
        <v>41396</v>
      </c>
      <c r="D29" s="55">
        <f>D28+1</f>
        <v>41427</v>
      </c>
      <c r="E29" s="54">
        <f t="shared" si="0"/>
        <v>41427</v>
      </c>
      <c r="H29" s="58"/>
      <c r="I29" s="51"/>
      <c r="J29" s="51"/>
      <c r="K29" s="13"/>
      <c r="L29" s="15"/>
      <c r="M29" s="15"/>
      <c r="N29" s="16"/>
      <c r="O29" s="17"/>
    </row>
    <row r="30" spans="1:16" ht="12.75" customHeight="1">
      <c r="B30" s="53">
        <f t="shared" ref="B30:B58" si="2">B29+1</f>
        <v>41397</v>
      </c>
      <c r="C30" s="54">
        <f t="shared" si="1"/>
        <v>41397</v>
      </c>
      <c r="D30" s="55">
        <f t="shared" ref="D30:D57" si="3">D29+1</f>
        <v>41428</v>
      </c>
      <c r="E30" s="54">
        <f t="shared" si="0"/>
        <v>41428</v>
      </c>
      <c r="H30" s="58"/>
      <c r="I30" s="51"/>
      <c r="J30" s="51"/>
      <c r="K30" s="13"/>
      <c r="L30" s="15"/>
      <c r="M30" s="15"/>
      <c r="N30" s="16"/>
      <c r="O30" s="17"/>
    </row>
    <row r="31" spans="1:16" ht="12.75" customHeight="1">
      <c r="B31" s="53">
        <f t="shared" si="2"/>
        <v>41398</v>
      </c>
      <c r="C31" s="54">
        <f t="shared" si="1"/>
        <v>41398</v>
      </c>
      <c r="D31" s="55">
        <f t="shared" si="3"/>
        <v>41429</v>
      </c>
      <c r="E31" s="54">
        <f t="shared" si="0"/>
        <v>41429</v>
      </c>
      <c r="H31" s="58"/>
      <c r="I31" s="51"/>
      <c r="J31" s="51"/>
      <c r="K31" s="13"/>
      <c r="L31" s="15"/>
      <c r="M31" s="15"/>
      <c r="N31" s="16"/>
      <c r="O31" s="17"/>
    </row>
    <row r="32" spans="1:16" ht="12.75" customHeight="1">
      <c r="B32" s="53">
        <f t="shared" si="2"/>
        <v>41399</v>
      </c>
      <c r="C32" s="54">
        <f t="shared" si="1"/>
        <v>41399</v>
      </c>
      <c r="D32" s="55">
        <f t="shared" si="3"/>
        <v>41430</v>
      </c>
      <c r="E32" s="54">
        <f t="shared" si="0"/>
        <v>41430</v>
      </c>
      <c r="H32" s="58"/>
      <c r="I32" s="51"/>
      <c r="J32" s="51"/>
      <c r="K32" s="13"/>
      <c r="L32" s="15"/>
      <c r="M32" s="15"/>
      <c r="N32" s="16"/>
      <c r="O32" s="17"/>
    </row>
    <row r="33" spans="2:15" ht="12.75" customHeight="1">
      <c r="B33" s="53">
        <f t="shared" si="2"/>
        <v>41400</v>
      </c>
      <c r="C33" s="54">
        <f t="shared" si="1"/>
        <v>41400</v>
      </c>
      <c r="D33" s="55">
        <f t="shared" si="3"/>
        <v>41431</v>
      </c>
      <c r="E33" s="54">
        <f t="shared" si="0"/>
        <v>41431</v>
      </c>
      <c r="H33" s="58"/>
      <c r="I33" s="51"/>
      <c r="J33" s="51"/>
      <c r="K33" s="13"/>
      <c r="L33" s="15"/>
      <c r="M33" s="15"/>
      <c r="N33" s="16"/>
      <c r="O33" s="17"/>
    </row>
    <row r="34" spans="2:15" ht="12.75" customHeight="1">
      <c r="B34" s="53">
        <f t="shared" si="2"/>
        <v>41401</v>
      </c>
      <c r="C34" s="54">
        <f t="shared" si="1"/>
        <v>41401</v>
      </c>
      <c r="D34" s="55">
        <f t="shared" si="3"/>
        <v>41432</v>
      </c>
      <c r="E34" s="54">
        <f t="shared" si="0"/>
        <v>41432</v>
      </c>
      <c r="H34" s="58"/>
      <c r="I34" s="51"/>
      <c r="J34" s="51"/>
      <c r="K34" s="13"/>
      <c r="L34" s="15"/>
      <c r="M34" s="15"/>
      <c r="N34" s="16"/>
      <c r="O34" s="17"/>
    </row>
    <row r="35" spans="2:15" ht="12.75" customHeight="1">
      <c r="B35" s="53">
        <f t="shared" si="2"/>
        <v>41402</v>
      </c>
      <c r="C35" s="54">
        <f t="shared" si="1"/>
        <v>41402</v>
      </c>
      <c r="D35" s="55">
        <f t="shared" si="3"/>
        <v>41433</v>
      </c>
      <c r="E35" s="54">
        <f t="shared" si="0"/>
        <v>41433</v>
      </c>
      <c r="H35" s="58"/>
      <c r="I35" s="51"/>
      <c r="J35" s="51"/>
      <c r="K35" s="13"/>
      <c r="L35" s="15"/>
      <c r="M35" s="15"/>
      <c r="N35" s="16"/>
      <c r="O35" s="17"/>
    </row>
    <row r="36" spans="2:15" ht="12.75" customHeight="1">
      <c r="B36" s="53">
        <f t="shared" si="2"/>
        <v>41403</v>
      </c>
      <c r="C36" s="54">
        <f t="shared" si="1"/>
        <v>41403</v>
      </c>
      <c r="D36" s="55">
        <f t="shared" si="3"/>
        <v>41434</v>
      </c>
      <c r="E36" s="54">
        <f t="shared" si="0"/>
        <v>41434</v>
      </c>
      <c r="H36" s="58"/>
      <c r="L36" s="21"/>
      <c r="M36" s="21"/>
      <c r="N36" s="21"/>
      <c r="O36" s="21"/>
    </row>
    <row r="37" spans="2:15" ht="12.75" customHeight="1">
      <c r="B37" s="53">
        <f t="shared" si="2"/>
        <v>41404</v>
      </c>
      <c r="C37" s="54">
        <f t="shared" si="1"/>
        <v>41404</v>
      </c>
      <c r="D37" s="55">
        <f t="shared" si="3"/>
        <v>41435</v>
      </c>
      <c r="E37" s="54">
        <f t="shared" si="0"/>
        <v>41435</v>
      </c>
      <c r="H37" s="58"/>
      <c r="L37" s="21"/>
      <c r="M37" s="21"/>
      <c r="N37" s="21"/>
      <c r="O37" s="21"/>
    </row>
    <row r="38" spans="2:15" ht="12.75" customHeight="1">
      <c r="B38" s="53">
        <f t="shared" si="2"/>
        <v>41405</v>
      </c>
      <c r="C38" s="54">
        <f t="shared" si="1"/>
        <v>41405</v>
      </c>
      <c r="D38" s="55">
        <f t="shared" si="3"/>
        <v>41436</v>
      </c>
      <c r="E38" s="54">
        <f t="shared" si="0"/>
        <v>41436</v>
      </c>
      <c r="H38" s="58"/>
      <c r="L38" s="21"/>
      <c r="M38" s="21"/>
      <c r="N38" s="21"/>
      <c r="O38" s="21"/>
    </row>
    <row r="39" spans="2:15" ht="12.75" customHeight="1">
      <c r="B39" s="53">
        <f t="shared" si="2"/>
        <v>41406</v>
      </c>
      <c r="C39" s="54">
        <f t="shared" si="1"/>
        <v>41406</v>
      </c>
      <c r="D39" s="55">
        <f t="shared" si="3"/>
        <v>41437</v>
      </c>
      <c r="E39" s="54">
        <f t="shared" si="0"/>
        <v>41437</v>
      </c>
      <c r="H39" s="58"/>
      <c r="L39" s="21"/>
      <c r="M39" s="21"/>
      <c r="N39" s="21"/>
      <c r="O39" s="21"/>
    </row>
    <row r="40" spans="2:15" ht="12.75" customHeight="1">
      <c r="B40" s="53">
        <f t="shared" si="2"/>
        <v>41407</v>
      </c>
      <c r="C40" s="54">
        <f t="shared" si="1"/>
        <v>41407</v>
      </c>
      <c r="D40" s="55">
        <f t="shared" si="3"/>
        <v>41438</v>
      </c>
      <c r="E40" s="54">
        <f t="shared" si="0"/>
        <v>41438</v>
      </c>
      <c r="H40" s="58"/>
      <c r="L40" s="21"/>
      <c r="M40" s="21"/>
      <c r="N40" s="21"/>
      <c r="O40" s="21"/>
    </row>
    <row r="41" spans="2:15" ht="12.75" customHeight="1">
      <c r="B41" s="53">
        <f t="shared" si="2"/>
        <v>41408</v>
      </c>
      <c r="C41" s="54">
        <f t="shared" si="1"/>
        <v>41408</v>
      </c>
      <c r="D41" s="55">
        <f t="shared" si="3"/>
        <v>41439</v>
      </c>
      <c r="E41" s="54">
        <f t="shared" si="0"/>
        <v>41439</v>
      </c>
      <c r="H41" s="58"/>
      <c r="L41" s="21"/>
      <c r="M41" s="21"/>
      <c r="N41" s="21"/>
      <c r="O41" s="21"/>
    </row>
    <row r="42" spans="2:15" ht="12.75" customHeight="1">
      <c r="B42" s="53">
        <f t="shared" si="2"/>
        <v>41409</v>
      </c>
      <c r="C42" s="54">
        <f t="shared" si="1"/>
        <v>41409</v>
      </c>
      <c r="D42" s="55">
        <f t="shared" si="3"/>
        <v>41440</v>
      </c>
      <c r="E42" s="54">
        <f t="shared" si="0"/>
        <v>41440</v>
      </c>
      <c r="H42" s="58"/>
      <c r="L42" s="21"/>
      <c r="M42" s="21"/>
      <c r="N42" s="21"/>
      <c r="O42" s="21"/>
    </row>
    <row r="43" spans="2:15" ht="12.75" customHeight="1">
      <c r="B43" s="53">
        <f t="shared" si="2"/>
        <v>41410</v>
      </c>
      <c r="C43" s="54">
        <f t="shared" si="1"/>
        <v>41410</v>
      </c>
      <c r="D43" s="55">
        <f t="shared" si="3"/>
        <v>41441</v>
      </c>
      <c r="E43" s="54">
        <f t="shared" si="0"/>
        <v>41441</v>
      </c>
      <c r="H43" s="58"/>
      <c r="L43" s="21"/>
      <c r="M43" s="21"/>
      <c r="N43" s="21"/>
      <c r="O43" s="21"/>
    </row>
    <row r="44" spans="2:15" ht="12.75" customHeight="1">
      <c r="B44" s="53">
        <f t="shared" si="2"/>
        <v>41411</v>
      </c>
      <c r="C44" s="54">
        <f t="shared" si="1"/>
        <v>41411</v>
      </c>
      <c r="D44" s="55">
        <f t="shared" si="3"/>
        <v>41442</v>
      </c>
      <c r="E44" s="54">
        <f t="shared" si="0"/>
        <v>41442</v>
      </c>
      <c r="H44" s="58"/>
      <c r="L44" s="21"/>
      <c r="M44" s="21"/>
      <c r="N44" s="21"/>
      <c r="O44" s="21"/>
    </row>
    <row r="45" spans="2:15" ht="12.75" customHeight="1">
      <c r="B45" s="53">
        <f t="shared" si="2"/>
        <v>41412</v>
      </c>
      <c r="C45" s="54">
        <f t="shared" si="1"/>
        <v>41412</v>
      </c>
      <c r="D45" s="55">
        <f t="shared" si="3"/>
        <v>41443</v>
      </c>
      <c r="E45" s="54">
        <f t="shared" si="0"/>
        <v>41443</v>
      </c>
      <c r="H45" s="58"/>
      <c r="L45" s="21"/>
      <c r="M45" s="21"/>
      <c r="N45" s="21"/>
      <c r="O45" s="21"/>
    </row>
    <row r="46" spans="2:15" ht="12.75" customHeight="1">
      <c r="B46" s="53">
        <f t="shared" si="2"/>
        <v>41413</v>
      </c>
      <c r="C46" s="54">
        <f t="shared" si="1"/>
        <v>41413</v>
      </c>
      <c r="D46" s="55">
        <f t="shared" si="3"/>
        <v>41444</v>
      </c>
      <c r="E46" s="54">
        <f t="shared" si="0"/>
        <v>41444</v>
      </c>
      <c r="H46" s="58"/>
      <c r="L46" s="21"/>
      <c r="M46" s="21"/>
      <c r="N46" s="21"/>
      <c r="O46" s="21"/>
    </row>
    <row r="47" spans="2:15" ht="12.75" customHeight="1">
      <c r="B47" s="53">
        <f t="shared" si="2"/>
        <v>41414</v>
      </c>
      <c r="C47" s="54">
        <f t="shared" si="1"/>
        <v>41414</v>
      </c>
      <c r="D47" s="55">
        <f t="shared" si="3"/>
        <v>41445</v>
      </c>
      <c r="E47" s="54">
        <f t="shared" si="0"/>
        <v>41445</v>
      </c>
      <c r="H47" s="58"/>
      <c r="L47" s="21"/>
      <c r="M47" s="21"/>
      <c r="N47" s="21"/>
      <c r="O47" s="21"/>
    </row>
    <row r="48" spans="2:15" ht="12.75" customHeight="1">
      <c r="B48" s="53">
        <f t="shared" si="2"/>
        <v>41415</v>
      </c>
      <c r="C48" s="54">
        <f t="shared" si="1"/>
        <v>41415</v>
      </c>
      <c r="D48" s="55">
        <f t="shared" si="3"/>
        <v>41446</v>
      </c>
      <c r="E48" s="54">
        <f t="shared" si="0"/>
        <v>41446</v>
      </c>
      <c r="H48" s="58"/>
      <c r="L48" s="21"/>
      <c r="M48" s="21"/>
      <c r="N48" s="21"/>
      <c r="O48" s="21"/>
    </row>
    <row r="49" spans="2:15" ht="12.75" customHeight="1">
      <c r="B49" s="53">
        <f t="shared" si="2"/>
        <v>41416</v>
      </c>
      <c r="C49" s="54">
        <f t="shared" si="1"/>
        <v>41416</v>
      </c>
      <c r="D49" s="55">
        <f t="shared" si="3"/>
        <v>41447</v>
      </c>
      <c r="E49" s="54">
        <f t="shared" si="0"/>
        <v>41447</v>
      </c>
      <c r="H49" s="58"/>
      <c r="L49" s="21"/>
      <c r="M49" s="21"/>
      <c r="N49" s="21"/>
      <c r="O49" s="21"/>
    </row>
    <row r="50" spans="2:15" ht="12.75" customHeight="1">
      <c r="B50" s="53">
        <f t="shared" si="2"/>
        <v>41417</v>
      </c>
      <c r="C50" s="54">
        <f t="shared" si="1"/>
        <v>41417</v>
      </c>
      <c r="D50" s="55">
        <f t="shared" si="3"/>
        <v>41448</v>
      </c>
      <c r="E50" s="54">
        <f t="shared" si="0"/>
        <v>41448</v>
      </c>
      <c r="H50" s="58"/>
      <c r="L50" s="21"/>
      <c r="M50" s="21"/>
      <c r="N50" s="21"/>
      <c r="O50" s="21"/>
    </row>
    <row r="51" spans="2:15" ht="12.75" customHeight="1">
      <c r="B51" s="53">
        <f t="shared" si="2"/>
        <v>41418</v>
      </c>
      <c r="C51" s="54">
        <f t="shared" si="1"/>
        <v>41418</v>
      </c>
      <c r="D51" s="55">
        <f t="shared" si="3"/>
        <v>41449</v>
      </c>
      <c r="E51" s="54">
        <f t="shared" si="0"/>
        <v>41449</v>
      </c>
      <c r="H51" s="58"/>
      <c r="L51" s="21"/>
      <c r="M51" s="21"/>
      <c r="N51" s="21"/>
      <c r="O51" s="21"/>
    </row>
    <row r="52" spans="2:15" ht="12.75" customHeight="1">
      <c r="B52" s="53">
        <f t="shared" si="2"/>
        <v>41419</v>
      </c>
      <c r="C52" s="54">
        <f t="shared" si="1"/>
        <v>41419</v>
      </c>
      <c r="D52" s="55">
        <f t="shared" si="3"/>
        <v>41450</v>
      </c>
      <c r="E52" s="54">
        <f t="shared" si="0"/>
        <v>41450</v>
      </c>
      <c r="H52" s="58"/>
      <c r="L52" s="21"/>
      <c r="M52" s="21"/>
      <c r="N52" s="21"/>
      <c r="O52" s="21"/>
    </row>
    <row r="53" spans="2:15" ht="12.75" customHeight="1">
      <c r="B53" s="53">
        <f t="shared" si="2"/>
        <v>41420</v>
      </c>
      <c r="C53" s="54">
        <f t="shared" si="1"/>
        <v>41420</v>
      </c>
      <c r="D53" s="55">
        <f t="shared" si="3"/>
        <v>41451</v>
      </c>
      <c r="E53" s="54">
        <f t="shared" si="0"/>
        <v>41451</v>
      </c>
      <c r="H53" s="58"/>
      <c r="L53" s="21"/>
      <c r="M53" s="21"/>
      <c r="N53" s="21"/>
      <c r="O53" s="21"/>
    </row>
    <row r="54" spans="2:15" ht="12.75" customHeight="1">
      <c r="B54" s="53">
        <f t="shared" si="2"/>
        <v>41421</v>
      </c>
      <c r="C54" s="54">
        <f t="shared" si="1"/>
        <v>41421</v>
      </c>
      <c r="D54" s="55">
        <f t="shared" si="3"/>
        <v>41452</v>
      </c>
      <c r="E54" s="54">
        <f t="shared" si="0"/>
        <v>41452</v>
      </c>
      <c r="H54" s="58"/>
      <c r="L54" s="21"/>
      <c r="M54" s="21"/>
      <c r="N54" s="21"/>
      <c r="O54" s="21"/>
    </row>
    <row r="55" spans="2:15" ht="12.75" customHeight="1">
      <c r="B55" s="53">
        <f t="shared" si="2"/>
        <v>41422</v>
      </c>
      <c r="C55" s="54">
        <f t="shared" si="1"/>
        <v>41422</v>
      </c>
      <c r="D55" s="55">
        <f t="shared" si="3"/>
        <v>41453</v>
      </c>
      <c r="E55" s="54">
        <f t="shared" si="0"/>
        <v>41453</v>
      </c>
      <c r="H55" s="58"/>
      <c r="L55" s="21"/>
      <c r="M55" s="21"/>
      <c r="N55" s="21"/>
      <c r="O55" s="21"/>
    </row>
    <row r="56" spans="2:15" ht="12.75" customHeight="1">
      <c r="B56" s="53">
        <f t="shared" si="2"/>
        <v>41423</v>
      </c>
      <c r="C56" s="54">
        <f t="shared" si="1"/>
        <v>41423</v>
      </c>
      <c r="D56" s="55">
        <f t="shared" si="3"/>
        <v>41454</v>
      </c>
      <c r="E56" s="54">
        <f t="shared" si="0"/>
        <v>41454</v>
      </c>
      <c r="H56" s="58"/>
      <c r="L56" s="21"/>
      <c r="M56" s="21"/>
      <c r="N56" s="21"/>
      <c r="O56" s="21"/>
    </row>
    <row r="57" spans="2:15" ht="12.75" customHeight="1">
      <c r="B57" s="53">
        <f t="shared" si="2"/>
        <v>41424</v>
      </c>
      <c r="C57" s="54">
        <f t="shared" si="1"/>
        <v>41424</v>
      </c>
      <c r="D57" s="55">
        <f t="shared" si="3"/>
        <v>41455</v>
      </c>
      <c r="E57" s="54">
        <f t="shared" si="0"/>
        <v>41455</v>
      </c>
      <c r="H57" s="58"/>
      <c r="L57" s="21"/>
      <c r="M57" s="21"/>
      <c r="N57" s="21"/>
      <c r="O57" s="21"/>
    </row>
    <row r="58" spans="2:15" ht="12.75" customHeight="1">
      <c r="B58" s="53">
        <f t="shared" si="2"/>
        <v>41425</v>
      </c>
      <c r="C58" s="54">
        <f t="shared" si="1"/>
        <v>41425</v>
      </c>
      <c r="D58" s="55"/>
      <c r="E58" s="54"/>
      <c r="H58" s="58"/>
      <c r="L58" s="21"/>
      <c r="M58" s="21"/>
      <c r="N58" s="21"/>
      <c r="O58" s="21"/>
    </row>
    <row r="59" spans="2:15" ht="12.75" customHeight="1">
      <c r="L59" s="21"/>
      <c r="M59" s="21"/>
      <c r="N59" s="21"/>
      <c r="O59" s="21"/>
    </row>
    <row r="60" spans="2:15" ht="54.75" customHeight="1">
      <c r="C60" s="61"/>
      <c r="D60" s="62"/>
      <c r="E60" s="61"/>
      <c r="F60" s="62"/>
      <c r="L60" s="11"/>
      <c r="M60" s="11"/>
      <c r="N60" s="11"/>
      <c r="O60" s="11"/>
    </row>
    <row r="62" spans="2:15" ht="16.5" customHeight="1" thickBot="1">
      <c r="C62" s="22">
        <v>2</v>
      </c>
      <c r="K62" s="22">
        <v>2</v>
      </c>
    </row>
    <row r="63" spans="2:15" ht="12.75" customHeight="1" thickTop="1"/>
    <row r="64" spans="2:15" ht="12.75" customHeight="1">
      <c r="K64" s="138" t="s">
        <v>0</v>
      </c>
      <c r="L64" s="138"/>
      <c r="M64" s="138"/>
      <c r="N64" s="138"/>
    </row>
    <row r="66" spans="2:14" ht="12.75" customHeight="1">
      <c r="B66" s="1" t="s">
        <v>8</v>
      </c>
      <c r="C66" t="s">
        <v>42</v>
      </c>
      <c r="J66" s="1" t="s">
        <v>8</v>
      </c>
      <c r="K66" t="s">
        <v>42</v>
      </c>
    </row>
    <row r="67" spans="2:14" ht="12.75" customHeight="1">
      <c r="D67" t="s">
        <v>43</v>
      </c>
      <c r="L67" t="s">
        <v>43</v>
      </c>
    </row>
    <row r="68" spans="2:14" ht="12.75" customHeight="1" thickBot="1">
      <c r="C68" s="146">
        <v>2013</v>
      </c>
      <c r="D68" s="72"/>
      <c r="E68" s="72"/>
      <c r="F68" s="72"/>
      <c r="K68" s="146">
        <v>2013</v>
      </c>
      <c r="L68" s="72"/>
      <c r="M68" s="72"/>
      <c r="N68" s="72"/>
    </row>
    <row r="69" spans="2:14" ht="12.75" customHeight="1" thickTop="1">
      <c r="C69" s="63"/>
      <c r="D69" s="64"/>
      <c r="E69" s="134" t="s">
        <v>41</v>
      </c>
      <c r="F69" s="135" t="s">
        <v>40</v>
      </c>
      <c r="K69" s="63"/>
      <c r="L69" s="64"/>
      <c r="M69" s="134" t="s">
        <v>41</v>
      </c>
      <c r="N69" s="135" t="s">
        <v>40</v>
      </c>
    </row>
    <row r="70" spans="2:14" ht="12.75" customHeight="1">
      <c r="C70" s="65">
        <v>41275</v>
      </c>
      <c r="D70" s="147">
        <f>C70</f>
        <v>41275</v>
      </c>
      <c r="E70" s="66">
        <v>1230</v>
      </c>
      <c r="F70" s="70">
        <f>ROUND(E70,-2)</f>
        <v>1200</v>
      </c>
      <c r="K70" s="65">
        <v>41275</v>
      </c>
      <c r="L70" s="148"/>
      <c r="M70" s="66">
        <v>1230</v>
      </c>
      <c r="N70" s="70"/>
    </row>
    <row r="71" spans="2:14" ht="12.75" customHeight="1">
      <c r="C71" s="65">
        <v>41276</v>
      </c>
      <c r="D71" s="147">
        <f t="shared" ref="D71:D76" si="4">C71</f>
        <v>41276</v>
      </c>
      <c r="E71" s="66">
        <v>1340</v>
      </c>
      <c r="F71" s="70">
        <f t="shared" ref="F71:F76" si="5">ROUND(E71,-2)</f>
        <v>1300</v>
      </c>
      <c r="K71" s="65">
        <v>41276</v>
      </c>
      <c r="L71" s="148"/>
      <c r="M71" s="66">
        <v>1340</v>
      </c>
      <c r="N71" s="70"/>
    </row>
    <row r="72" spans="2:14" ht="12.75" customHeight="1">
      <c r="C72" s="65">
        <v>41277</v>
      </c>
      <c r="D72" s="147">
        <f t="shared" si="4"/>
        <v>41277</v>
      </c>
      <c r="E72" s="66">
        <v>1450</v>
      </c>
      <c r="F72" s="70">
        <f t="shared" si="5"/>
        <v>1500</v>
      </c>
      <c r="K72" s="65">
        <v>41277</v>
      </c>
      <c r="L72" s="148"/>
      <c r="M72" s="66">
        <v>1450</v>
      </c>
      <c r="N72" s="70"/>
    </row>
    <row r="73" spans="2:14" ht="12.75" customHeight="1">
      <c r="C73" s="65">
        <v>41278</v>
      </c>
      <c r="D73" s="147">
        <f t="shared" si="4"/>
        <v>41278</v>
      </c>
      <c r="E73" s="66">
        <v>1360</v>
      </c>
      <c r="F73" s="70">
        <f t="shared" si="5"/>
        <v>1400</v>
      </c>
      <c r="K73" s="65">
        <v>41278</v>
      </c>
      <c r="L73" s="148"/>
      <c r="M73" s="66">
        <v>1360</v>
      </c>
      <c r="N73" s="70"/>
    </row>
    <row r="74" spans="2:14" ht="12.75" customHeight="1">
      <c r="C74" s="65">
        <v>41279</v>
      </c>
      <c r="D74" s="147">
        <f t="shared" si="4"/>
        <v>41279</v>
      </c>
      <c r="E74" s="66">
        <v>1200</v>
      </c>
      <c r="F74" s="70">
        <f t="shared" si="5"/>
        <v>1200</v>
      </c>
      <c r="K74" s="65">
        <v>41279</v>
      </c>
      <c r="L74" s="148"/>
      <c r="M74" s="66">
        <v>1200</v>
      </c>
      <c r="N74" s="70"/>
    </row>
    <row r="75" spans="2:14" ht="12.75" customHeight="1">
      <c r="C75" s="65">
        <v>41280</v>
      </c>
      <c r="D75" s="147">
        <f t="shared" si="4"/>
        <v>41280</v>
      </c>
      <c r="E75" s="66">
        <v>1100</v>
      </c>
      <c r="F75" s="70">
        <f t="shared" si="5"/>
        <v>1100</v>
      </c>
      <c r="K75" s="65">
        <v>41280</v>
      </c>
      <c r="L75" s="148"/>
      <c r="M75" s="66">
        <v>1100</v>
      </c>
      <c r="N75" s="70"/>
    </row>
    <row r="76" spans="2:14" ht="12.75" customHeight="1">
      <c r="C76" s="65">
        <v>41281</v>
      </c>
      <c r="D76" s="147">
        <f t="shared" si="4"/>
        <v>41281</v>
      </c>
      <c r="E76" s="66">
        <v>1000</v>
      </c>
      <c r="F76" s="70">
        <f t="shared" si="5"/>
        <v>1000</v>
      </c>
      <c r="K76" s="65">
        <v>41281</v>
      </c>
      <c r="L76" s="148"/>
      <c r="M76" s="66">
        <v>1000</v>
      </c>
      <c r="N76" s="70"/>
    </row>
    <row r="77" spans="2:14" ht="12.75" customHeight="1" thickBot="1">
      <c r="C77" s="68"/>
      <c r="D77" s="69"/>
      <c r="E77" s="67">
        <f>SUM(E70:E76)</f>
        <v>8680</v>
      </c>
      <c r="F77" s="71">
        <f>SUM(F70:F76)</f>
        <v>8700</v>
      </c>
      <c r="K77" s="68"/>
      <c r="L77" s="69"/>
      <c r="M77" s="67">
        <f>SUM(M70:M76)</f>
        <v>8680</v>
      </c>
      <c r="N77" s="71"/>
    </row>
    <row r="78" spans="2:14" ht="12.75" customHeight="1" thickTop="1">
      <c r="E78" t="s">
        <v>89</v>
      </c>
      <c r="M78" t="s">
        <v>89</v>
      </c>
    </row>
    <row r="86" spans="2:15" ht="12.75" customHeight="1">
      <c r="C86" ph="1"/>
    </row>
    <row r="87" spans="2:15" ht="18" customHeight="1" thickBot="1">
      <c r="C87" s="22">
        <v>3</v>
      </c>
      <c r="K87" s="22">
        <v>3</v>
      </c>
    </row>
    <row r="88" spans="2:15" ht="12.75" customHeight="1" thickTop="1">
      <c r="C88" ph="1"/>
    </row>
    <row r="89" spans="2:15" ht="12.75" customHeight="1">
      <c r="C89" ph="1"/>
      <c r="K89" s="138" t="s">
        <v>0</v>
      </c>
      <c r="L89" s="138"/>
      <c r="M89" s="138"/>
      <c r="N89" s="138"/>
    </row>
    <row r="90" spans="2:15" ht="12.75" customHeight="1" thickBot="1">
      <c r="C90" ph="1"/>
    </row>
    <row r="91" spans="2:15" ht="12.75" customHeight="1" thickBot="1">
      <c r="B91" s="73"/>
      <c r="C91" s="74" t="s">
        <v>44</v>
      </c>
      <c r="D91" s="75" t="s">
        <v>45</v>
      </c>
      <c r="E91" s="76" t="s">
        <v>46</v>
      </c>
      <c r="F91" s="93" t="s">
        <v>2</v>
      </c>
      <c r="G91" s="94" t="s">
        <v>7</v>
      </c>
      <c r="J91" s="73"/>
      <c r="K91" s="74" t="s">
        <v>44</v>
      </c>
      <c r="L91" s="75"/>
      <c r="M91" s="76"/>
      <c r="N91" s="93" t="s">
        <v>2</v>
      </c>
      <c r="O91" s="94" t="s">
        <v>7</v>
      </c>
    </row>
    <row r="92" spans="2:15" ht="12.75" customHeight="1" thickTop="1">
      <c r="B92" s="77" t="s">
        <v>47</v>
      </c>
      <c r="C92" s="78">
        <v>45</v>
      </c>
      <c r="D92" s="79">
        <v>47</v>
      </c>
      <c r="E92" s="80">
        <v>95</v>
      </c>
      <c r="F92" s="128">
        <f t="shared" ref="F92:F97" si="6">SUM(C92:E92)</f>
        <v>187</v>
      </c>
      <c r="G92" s="129">
        <f>AVERAGE(C92:E92)</f>
        <v>62.333333333333336</v>
      </c>
      <c r="H92" s="14"/>
      <c r="J92" s="77" t="s">
        <v>47</v>
      </c>
      <c r="K92" s="78">
        <v>45</v>
      </c>
      <c r="L92" s="79">
        <v>47</v>
      </c>
      <c r="M92" s="80">
        <v>95</v>
      </c>
      <c r="N92" s="128"/>
      <c r="O92" s="129"/>
    </row>
    <row r="93" spans="2:15" ht="12.75" customHeight="1">
      <c r="B93" s="81" t="s">
        <v>48</v>
      </c>
      <c r="C93" s="82">
        <v>56</v>
      </c>
      <c r="D93" s="83">
        <v>68</v>
      </c>
      <c r="E93" s="84">
        <v>58</v>
      </c>
      <c r="F93" s="130">
        <f t="shared" si="6"/>
        <v>182</v>
      </c>
      <c r="G93" s="131">
        <f t="shared" ref="G93:G98" si="7">AVERAGE(C93:E93)</f>
        <v>60.666666666666664</v>
      </c>
      <c r="H93" s="14"/>
      <c r="J93" s="81"/>
      <c r="K93" s="82">
        <v>56</v>
      </c>
      <c r="L93" s="83">
        <v>68</v>
      </c>
      <c r="M93" s="84">
        <v>58</v>
      </c>
      <c r="N93" s="130"/>
      <c r="O93" s="131"/>
    </row>
    <row r="94" spans="2:15" ht="12.75" customHeight="1">
      <c r="B94" s="81" t="s">
        <v>49</v>
      </c>
      <c r="C94" s="82">
        <v>87</v>
      </c>
      <c r="D94" s="83">
        <v>58</v>
      </c>
      <c r="E94" s="84">
        <v>68</v>
      </c>
      <c r="F94" s="130">
        <f t="shared" si="6"/>
        <v>213</v>
      </c>
      <c r="G94" s="131">
        <f t="shared" si="7"/>
        <v>71</v>
      </c>
      <c r="H94" s="14"/>
      <c r="J94" s="81"/>
      <c r="K94" s="82">
        <v>87</v>
      </c>
      <c r="L94" s="83">
        <v>58</v>
      </c>
      <c r="M94" s="84">
        <v>68</v>
      </c>
      <c r="N94" s="130"/>
      <c r="O94" s="131"/>
    </row>
    <row r="95" spans="2:15" ht="12.75" customHeight="1">
      <c r="B95" s="81" t="s">
        <v>50</v>
      </c>
      <c r="C95" s="82">
        <v>58</v>
      </c>
      <c r="D95" s="83">
        <v>68</v>
      </c>
      <c r="E95" s="84">
        <v>75</v>
      </c>
      <c r="F95" s="130">
        <f t="shared" si="6"/>
        <v>201</v>
      </c>
      <c r="G95" s="131">
        <f t="shared" si="7"/>
        <v>67</v>
      </c>
      <c r="H95" s="14"/>
      <c r="J95" s="81"/>
      <c r="K95" s="82">
        <v>58</v>
      </c>
      <c r="L95" s="83">
        <v>68</v>
      </c>
      <c r="M95" s="84">
        <v>75</v>
      </c>
      <c r="N95" s="130"/>
      <c r="O95" s="131"/>
    </row>
    <row r="96" spans="2:15" ht="12.75" customHeight="1">
      <c r="B96" s="81" t="s">
        <v>51</v>
      </c>
      <c r="C96" s="82">
        <v>79</v>
      </c>
      <c r="D96" s="83">
        <v>75</v>
      </c>
      <c r="E96" s="84">
        <v>55</v>
      </c>
      <c r="F96" s="130">
        <f t="shared" si="6"/>
        <v>209</v>
      </c>
      <c r="G96" s="131">
        <f t="shared" si="7"/>
        <v>69.666666666666671</v>
      </c>
      <c r="H96" s="14"/>
      <c r="J96" s="81"/>
      <c r="K96" s="82">
        <v>79</v>
      </c>
      <c r="L96" s="83">
        <v>75</v>
      </c>
      <c r="M96" s="84">
        <v>55</v>
      </c>
      <c r="N96" s="130"/>
      <c r="O96" s="131"/>
    </row>
    <row r="97" spans="2:15" ht="12.75" customHeight="1" thickBot="1">
      <c r="B97" s="85" t="s">
        <v>52</v>
      </c>
      <c r="C97" s="86">
        <v>94</v>
      </c>
      <c r="D97" s="87">
        <v>58</v>
      </c>
      <c r="E97" s="88">
        <v>65</v>
      </c>
      <c r="F97" s="132">
        <f t="shared" si="6"/>
        <v>217</v>
      </c>
      <c r="G97" s="133">
        <f t="shared" si="7"/>
        <v>72.333333333333329</v>
      </c>
      <c r="H97" s="14"/>
      <c r="J97" s="85"/>
      <c r="K97" s="86">
        <v>94</v>
      </c>
      <c r="L97" s="87">
        <v>58</v>
      </c>
      <c r="M97" s="88">
        <v>65</v>
      </c>
      <c r="N97" s="132"/>
      <c r="O97" s="133"/>
    </row>
    <row r="98" spans="2:15" ht="12.75" customHeight="1" thickTop="1">
      <c r="B98" s="89" t="s">
        <v>7</v>
      </c>
      <c r="C98" s="99">
        <f>AVERAGE(C92:C97)</f>
        <v>69.833333333333329</v>
      </c>
      <c r="D98" s="105">
        <f>AVERAGE(D92:D97)</f>
        <v>62.333333333333336</v>
      </c>
      <c r="E98" s="106">
        <f>AVERAGE(E92:E97)</f>
        <v>69.333333333333329</v>
      </c>
      <c r="F98" s="107">
        <f>AVERAGE(F92:F97)</f>
        <v>201.5</v>
      </c>
      <c r="G98" s="96">
        <f t="shared" si="7"/>
        <v>67.166666666666671</v>
      </c>
      <c r="H98" s="14"/>
      <c r="J98" s="91" t="s">
        <v>7</v>
      </c>
      <c r="K98" s="99"/>
      <c r="L98" s="100"/>
      <c r="M98" s="101"/>
      <c r="N98" s="95"/>
      <c r="O98" s="96"/>
    </row>
    <row r="99" spans="2:15" ht="12.75" customHeight="1" thickBot="1">
      <c r="B99" s="90" t="s">
        <v>1</v>
      </c>
      <c r="C99" s="108">
        <f>MAX(C92:C97)</f>
        <v>94</v>
      </c>
      <c r="D99" s="109">
        <f>MAX(D92:D97)</f>
        <v>75</v>
      </c>
      <c r="E99" s="110">
        <f>MAX(E92:E97)</f>
        <v>95</v>
      </c>
      <c r="F99" s="111">
        <f>MAX(F92:F97)</f>
        <v>217</v>
      </c>
      <c r="G99" s="112">
        <f>MAX(G92:G97)</f>
        <v>72.333333333333329</v>
      </c>
      <c r="H99" s="14"/>
      <c r="J99" s="92" t="s">
        <v>1</v>
      </c>
      <c r="K99" s="102"/>
      <c r="L99" s="103"/>
      <c r="M99" s="104"/>
      <c r="N99" s="97"/>
      <c r="O99" s="98"/>
    </row>
    <row r="107" spans="2:15" ht="18" customHeight="1" thickBot="1">
      <c r="C107" s="22">
        <v>4</v>
      </c>
      <c r="K107" s="22">
        <v>4</v>
      </c>
    </row>
    <row r="108" spans="2:15" ht="12.75" customHeight="1" thickTop="1"/>
    <row r="109" spans="2:15" ht="12.75" customHeight="1">
      <c r="K109" s="138" t="s">
        <v>0</v>
      </c>
      <c r="L109" s="138"/>
      <c r="M109" s="138"/>
      <c r="N109" s="138"/>
    </row>
    <row r="111" spans="2:15" ht="12.75" customHeight="1">
      <c r="B111" s="1" t="s">
        <v>8</v>
      </c>
      <c r="C111" t="s">
        <v>60</v>
      </c>
      <c r="J111" s="1" t="s">
        <v>8</v>
      </c>
      <c r="K111" t="s">
        <v>60</v>
      </c>
    </row>
    <row r="112" spans="2:15" ht="12.75" customHeight="1">
      <c r="C112" t="s">
        <v>84</v>
      </c>
      <c r="K112" t="s">
        <v>84</v>
      </c>
    </row>
    <row r="113" spans="3:14" ht="12.75" customHeight="1">
      <c r="D113" t="s">
        <v>59</v>
      </c>
      <c r="L113" t="s">
        <v>59</v>
      </c>
    </row>
    <row r="116" spans="3:14" ht="12.75" customHeight="1">
      <c r="C116" s="115" t="s">
        <v>11</v>
      </c>
      <c r="D116" s="116" t="s">
        <v>53</v>
      </c>
      <c r="E116" s="116" t="s">
        <v>54</v>
      </c>
      <c r="F116" s="116" t="s">
        <v>55</v>
      </c>
      <c r="K116" s="115" t="s">
        <v>11</v>
      </c>
      <c r="L116" s="116" t="s">
        <v>53</v>
      </c>
      <c r="M116" s="116" t="s">
        <v>54</v>
      </c>
      <c r="N116" s="116" t="s">
        <v>55</v>
      </c>
    </row>
    <row r="117" spans="3:14" ht="12.75" customHeight="1">
      <c r="C117" s="16" t="s">
        <v>3</v>
      </c>
      <c r="D117" s="17">
        <v>2340</v>
      </c>
      <c r="E117" s="17">
        <v>2380</v>
      </c>
      <c r="F117" s="113">
        <f>IF(D117="","",E117/D117)</f>
        <v>1.017094017094017</v>
      </c>
      <c r="K117" s="16" t="s">
        <v>3</v>
      </c>
      <c r="L117" s="17">
        <v>2340</v>
      </c>
      <c r="M117" s="17">
        <v>2380</v>
      </c>
      <c r="N117" s="113"/>
    </row>
    <row r="118" spans="3:14" ht="12.75" customHeight="1">
      <c r="C118" s="16" t="s">
        <v>4</v>
      </c>
      <c r="D118" s="17">
        <v>3890</v>
      </c>
      <c r="E118" s="17">
        <v>4080</v>
      </c>
      <c r="F118" s="113">
        <f t="shared" ref="F118:F124" si="8">IF(D118="","",E118/D118)</f>
        <v>1.0488431876606683</v>
      </c>
      <c r="K118" s="16" t="s">
        <v>4</v>
      </c>
      <c r="L118" s="17">
        <v>3890</v>
      </c>
      <c r="M118" s="17">
        <v>4080</v>
      </c>
      <c r="N118" s="113"/>
    </row>
    <row r="119" spans="3:14" ht="12.75" customHeight="1">
      <c r="C119" s="16" t="s">
        <v>56</v>
      </c>
      <c r="D119" s="17">
        <v>1870</v>
      </c>
      <c r="E119" s="17">
        <v>1670</v>
      </c>
      <c r="F119" s="113">
        <f t="shared" si="8"/>
        <v>0.89304812834224601</v>
      </c>
      <c r="K119" s="16" t="s">
        <v>56</v>
      </c>
      <c r="L119" s="17">
        <v>1870</v>
      </c>
      <c r="M119" s="17">
        <v>1670</v>
      </c>
      <c r="N119" s="113"/>
    </row>
    <row r="120" spans="3:14" ht="12.75" customHeight="1">
      <c r="C120" s="16" t="s">
        <v>57</v>
      </c>
      <c r="D120" s="17">
        <v>3800</v>
      </c>
      <c r="E120" s="17">
        <v>3670</v>
      </c>
      <c r="F120" s="113">
        <f t="shared" si="8"/>
        <v>0.96578947368421053</v>
      </c>
      <c r="K120" s="16" t="s">
        <v>57</v>
      </c>
      <c r="L120" s="17">
        <v>3800</v>
      </c>
      <c r="M120" s="17">
        <v>3670</v>
      </c>
      <c r="N120" s="113"/>
    </row>
    <row r="121" spans="3:14" ht="12.75" customHeight="1">
      <c r="C121" s="16" t="s">
        <v>5</v>
      </c>
      <c r="D121" s="17">
        <v>12800</v>
      </c>
      <c r="E121" s="17">
        <v>13200</v>
      </c>
      <c r="F121" s="113">
        <f t="shared" si="8"/>
        <v>1.03125</v>
      </c>
      <c r="K121" s="16" t="s">
        <v>5</v>
      </c>
      <c r="L121" s="17">
        <v>12800</v>
      </c>
      <c r="M121" s="17">
        <v>13200</v>
      </c>
      <c r="N121" s="113"/>
    </row>
    <row r="122" spans="3:14" ht="12.75" customHeight="1">
      <c r="C122" s="16" t="s">
        <v>58</v>
      </c>
      <c r="D122" s="17"/>
      <c r="E122" s="17">
        <v>1780</v>
      </c>
      <c r="F122" s="113" t="str">
        <f t="shared" si="8"/>
        <v/>
      </c>
      <c r="K122" s="16" t="s">
        <v>58</v>
      </c>
      <c r="L122" s="17"/>
      <c r="M122" s="17">
        <v>1780</v>
      </c>
      <c r="N122" s="113"/>
    </row>
    <row r="123" spans="3:14" ht="12.75" customHeight="1">
      <c r="C123" s="16" t="s">
        <v>6</v>
      </c>
      <c r="D123" s="114"/>
      <c r="E123" s="17">
        <v>2980</v>
      </c>
      <c r="F123" s="113" t="str">
        <f t="shared" si="8"/>
        <v/>
      </c>
      <c r="K123" s="16" t="s">
        <v>6</v>
      </c>
      <c r="L123" s="114"/>
      <c r="M123" s="17">
        <v>2980</v>
      </c>
      <c r="N123" s="113"/>
    </row>
    <row r="124" spans="3:14" ht="12.75" customHeight="1">
      <c r="C124" s="16" t="s">
        <v>2</v>
      </c>
      <c r="D124" s="17">
        <f>SUM(D117:D123)</f>
        <v>24700</v>
      </c>
      <c r="E124" s="17">
        <f>SUM(E117:E123)</f>
        <v>29760</v>
      </c>
      <c r="F124" s="113">
        <f t="shared" si="8"/>
        <v>1.2048582995951418</v>
      </c>
      <c r="K124" s="16" t="s">
        <v>2</v>
      </c>
      <c r="L124" s="17">
        <f>SUM(L117:L123)</f>
        <v>24700</v>
      </c>
      <c r="M124" s="17">
        <f>SUM(M117:M123)</f>
        <v>29760</v>
      </c>
      <c r="N124" s="113"/>
    </row>
    <row r="137" spans="2:15" ht="21" customHeight="1" thickBot="1">
      <c r="C137" s="22">
        <v>5</v>
      </c>
      <c r="K137" s="22">
        <v>5</v>
      </c>
    </row>
    <row r="138" spans="2:15" ht="12.75" customHeight="1" thickTop="1"/>
    <row r="139" spans="2:15" ht="16.5" customHeight="1">
      <c r="B139" s="20" t="s">
        <v>82</v>
      </c>
      <c r="J139" s="20" t="s">
        <v>87</v>
      </c>
    </row>
    <row r="140" spans="2:15" ht="12.75" customHeight="1">
      <c r="D140" t="s">
        <v>59</v>
      </c>
    </row>
    <row r="142" spans="2:15" ht="12.75" customHeight="1">
      <c r="B142" s="125" t="s">
        <v>61</v>
      </c>
      <c r="C142" s="125" t="s">
        <v>62</v>
      </c>
      <c r="D142" s="125" t="s">
        <v>63</v>
      </c>
      <c r="E142" s="125" t="s">
        <v>64</v>
      </c>
      <c r="F142" s="126" t="s">
        <v>65</v>
      </c>
      <c r="G142" s="127" t="s">
        <v>66</v>
      </c>
      <c r="J142" s="125" t="s">
        <v>61</v>
      </c>
      <c r="K142" s="125" t="s">
        <v>62</v>
      </c>
      <c r="L142" s="125" t="s">
        <v>63</v>
      </c>
      <c r="M142" s="125" t="s">
        <v>64</v>
      </c>
      <c r="N142" s="126" t="s">
        <v>65</v>
      </c>
      <c r="O142" s="127" t="s">
        <v>66</v>
      </c>
    </row>
    <row r="143" spans="2:15" ht="12.75" customHeight="1">
      <c r="B143" s="56" t="s">
        <v>67</v>
      </c>
      <c r="C143" s="117" t="s">
        <v>68</v>
      </c>
      <c r="D143" s="117" t="s">
        <v>69</v>
      </c>
      <c r="E143" s="117">
        <v>2</v>
      </c>
      <c r="F143" s="119">
        <v>1230</v>
      </c>
      <c r="G143" s="136">
        <f>IF(B143="","",E143*F143)</f>
        <v>2460</v>
      </c>
      <c r="J143" s="56" t="s">
        <v>67</v>
      </c>
      <c r="K143" s="117" t="s">
        <v>68</v>
      </c>
      <c r="L143" s="117" t="s">
        <v>69</v>
      </c>
      <c r="M143" s="117">
        <v>2</v>
      </c>
      <c r="N143" s="119">
        <v>1230</v>
      </c>
      <c r="O143" s="136"/>
    </row>
    <row r="144" spans="2:15" ht="12.75" customHeight="1">
      <c r="B144" s="56" t="s">
        <v>70</v>
      </c>
      <c r="C144" s="117" t="s">
        <v>71</v>
      </c>
      <c r="D144" s="117" t="s">
        <v>72</v>
      </c>
      <c r="E144" s="117">
        <v>1</v>
      </c>
      <c r="F144" s="119">
        <v>345</v>
      </c>
      <c r="G144" s="136">
        <f t="shared" ref="G144:G151" si="9">IF(B144="","",E144*F144)</f>
        <v>345</v>
      </c>
      <c r="J144" s="56" t="s">
        <v>70</v>
      </c>
      <c r="K144" s="117" t="s">
        <v>71</v>
      </c>
      <c r="L144" s="117" t="s">
        <v>72</v>
      </c>
      <c r="M144" s="117">
        <v>1</v>
      </c>
      <c r="N144" s="119">
        <v>345</v>
      </c>
      <c r="O144" s="136"/>
    </row>
    <row r="145" spans="2:16" ht="12.75" customHeight="1">
      <c r="B145" s="56" t="s">
        <v>73</v>
      </c>
      <c r="C145" s="117" t="s">
        <v>74</v>
      </c>
      <c r="D145" s="117" t="s">
        <v>75</v>
      </c>
      <c r="E145" s="117">
        <v>1</v>
      </c>
      <c r="F145" s="119">
        <v>2980</v>
      </c>
      <c r="G145" s="136">
        <f t="shared" si="9"/>
        <v>2980</v>
      </c>
      <c r="J145" s="56" t="s">
        <v>73</v>
      </c>
      <c r="K145" s="117" t="s">
        <v>74</v>
      </c>
      <c r="L145" s="117" t="s">
        <v>75</v>
      </c>
      <c r="M145" s="117">
        <v>1</v>
      </c>
      <c r="N145" s="119">
        <v>2980</v>
      </c>
      <c r="O145" s="136"/>
    </row>
    <row r="146" spans="2:16" ht="12.75" customHeight="1">
      <c r="B146" s="56" t="s">
        <v>76</v>
      </c>
      <c r="C146" s="117" t="s">
        <v>77</v>
      </c>
      <c r="D146" s="117" t="s">
        <v>78</v>
      </c>
      <c r="E146" s="117">
        <v>2</v>
      </c>
      <c r="F146" s="119">
        <v>870</v>
      </c>
      <c r="G146" s="136">
        <f t="shared" si="9"/>
        <v>1740</v>
      </c>
      <c r="J146" s="56" t="s">
        <v>76</v>
      </c>
      <c r="K146" s="117" t="s">
        <v>77</v>
      </c>
      <c r="L146" s="117" t="s">
        <v>78</v>
      </c>
      <c r="M146" s="117">
        <v>2</v>
      </c>
      <c r="N146" s="119">
        <v>870</v>
      </c>
      <c r="O146" s="136"/>
    </row>
    <row r="147" spans="2:16" ht="12.75" customHeight="1">
      <c r="B147" s="56"/>
      <c r="C147" s="117"/>
      <c r="D147" s="117" t="str">
        <f ca="1">IF(C147="","",VLOOKUP(C147,INDIRECT(B147),2,FALSE))</f>
        <v/>
      </c>
      <c r="E147" s="117"/>
      <c r="F147" s="119" t="str">
        <f ca="1">IF(C147="","",VLOOKUP(C147,INDIRECT(B147),3,FALSE))</f>
        <v/>
      </c>
      <c r="G147" s="136" t="str">
        <f t="shared" si="9"/>
        <v/>
      </c>
      <c r="J147" s="56"/>
      <c r="K147" s="117"/>
      <c r="L147" s="117" t="str">
        <f ca="1">IF(K147="","",VLOOKUP(K147,INDIRECT(J147),2,FALSE))</f>
        <v/>
      </c>
      <c r="M147" s="117"/>
      <c r="N147" s="119" t="str">
        <f ca="1">IF(K147="","",VLOOKUP(K147,INDIRECT(J147),3,FALSE))</f>
        <v/>
      </c>
      <c r="O147" s="136"/>
      <c r="P147" t="s">
        <v>86</v>
      </c>
    </row>
    <row r="148" spans="2:16" ht="12.75" customHeight="1">
      <c r="B148" s="56"/>
      <c r="C148" s="117"/>
      <c r="D148" s="117" t="str">
        <f ca="1">IF(C148="","",VLOOKUP(C148,INDIRECT(B148),2,FALSE))</f>
        <v/>
      </c>
      <c r="E148" s="117"/>
      <c r="F148" s="119" t="str">
        <f ca="1">IF(C148="","",VLOOKUP(C148,INDIRECT(B148),3,FALSE))</f>
        <v/>
      </c>
      <c r="G148" s="136" t="str">
        <f t="shared" si="9"/>
        <v/>
      </c>
      <c r="J148" s="56"/>
      <c r="K148" s="117"/>
      <c r="L148" s="117" t="str">
        <f ca="1">IF(K148="","",VLOOKUP(K148,INDIRECT(J148),2,FALSE))</f>
        <v/>
      </c>
      <c r="M148" s="117"/>
      <c r="N148" s="119" t="str">
        <f ca="1">IF(K148="","",VLOOKUP(K148,INDIRECT(J148),3,FALSE))</f>
        <v/>
      </c>
      <c r="O148" s="137"/>
      <c r="P148" t="s">
        <v>86</v>
      </c>
    </row>
    <row r="149" spans="2:16" ht="12.75" customHeight="1">
      <c r="B149" s="56"/>
      <c r="C149" s="117"/>
      <c r="D149" s="117" t="str">
        <f ca="1">IF(C149="","",VLOOKUP(C149,INDIRECT(B149),2,FALSE))</f>
        <v/>
      </c>
      <c r="E149" s="117"/>
      <c r="F149" s="119" t="str">
        <f ca="1">IF(C149="","",VLOOKUP(C149,INDIRECT(B149),3,FALSE))</f>
        <v/>
      </c>
      <c r="G149" s="136" t="str">
        <f t="shared" si="9"/>
        <v/>
      </c>
      <c r="J149" s="56"/>
      <c r="K149" s="117"/>
      <c r="L149" s="117" t="str">
        <f ca="1">IF(K149="","",VLOOKUP(K149,INDIRECT(J149),2,FALSE))</f>
        <v/>
      </c>
      <c r="M149" s="117"/>
      <c r="N149" s="119" t="str">
        <f ca="1">IF(K149="","",VLOOKUP(K149,INDIRECT(J149),3,FALSE))</f>
        <v/>
      </c>
      <c r="O149" s="137"/>
      <c r="P149" t="s">
        <v>86</v>
      </c>
    </row>
    <row r="150" spans="2:16" ht="12.75" customHeight="1">
      <c r="B150" s="56"/>
      <c r="C150" s="117"/>
      <c r="D150" s="117" t="str">
        <f ca="1">IF(C150="","",VLOOKUP(C150,INDIRECT(B150),2,FALSE))</f>
        <v/>
      </c>
      <c r="E150" s="117"/>
      <c r="F150" s="119" t="str">
        <f ca="1">IF(C150="","",VLOOKUP(C150,INDIRECT(B150),3,FALSE))</f>
        <v/>
      </c>
      <c r="G150" s="136" t="str">
        <f t="shared" si="9"/>
        <v/>
      </c>
      <c r="J150" s="56"/>
      <c r="K150" s="117"/>
      <c r="L150" s="117" t="str">
        <f ca="1">IF(K150="","",VLOOKUP(K150,INDIRECT(J150),2,FALSE))</f>
        <v/>
      </c>
      <c r="M150" s="117"/>
      <c r="N150" s="119" t="str">
        <f ca="1">IF(K150="","",VLOOKUP(K150,INDIRECT(J150),3,FALSE))</f>
        <v/>
      </c>
      <c r="O150" s="137"/>
      <c r="P150" t="s">
        <v>86</v>
      </c>
    </row>
    <row r="151" spans="2:16" ht="12.75" customHeight="1">
      <c r="B151" s="56"/>
      <c r="C151" s="117"/>
      <c r="D151" s="117" t="str">
        <f ca="1">IF(C151="","",VLOOKUP(C151,INDIRECT(B151),2,FALSE))</f>
        <v/>
      </c>
      <c r="E151" s="117"/>
      <c r="F151" s="119" t="str">
        <f ca="1">IF(C151="","",VLOOKUP(C151,INDIRECT(B151),3,FALSE))</f>
        <v/>
      </c>
      <c r="G151" s="136" t="str">
        <f t="shared" si="9"/>
        <v/>
      </c>
      <c r="J151" s="56"/>
      <c r="K151" s="117"/>
      <c r="L151" s="117" t="str">
        <f ca="1">IF(K151="","",VLOOKUP(K151,INDIRECT(J151),2,FALSE))</f>
        <v/>
      </c>
      <c r="M151" s="117"/>
      <c r="N151" s="119" t="str">
        <f ca="1">IF(K151="","",VLOOKUP(K151,INDIRECT(J151),3,FALSE))</f>
        <v/>
      </c>
      <c r="O151" s="137"/>
      <c r="P151" t="s">
        <v>86</v>
      </c>
    </row>
    <row r="152" spans="2:16" ht="15" customHeight="1">
      <c r="B152" s="120" t="s">
        <v>79</v>
      </c>
      <c r="C152" s="121"/>
      <c r="D152" s="121"/>
      <c r="E152" s="121"/>
      <c r="F152" s="118" t="s">
        <v>80</v>
      </c>
      <c r="G152" s="136">
        <f>SUM(G143:G151)</f>
        <v>7525</v>
      </c>
      <c r="J152" s="120" t="s">
        <v>79</v>
      </c>
      <c r="K152" s="121"/>
      <c r="L152" s="121"/>
      <c r="M152" s="121"/>
      <c r="N152" s="118" t="s">
        <v>80</v>
      </c>
      <c r="O152" s="136"/>
    </row>
    <row r="153" spans="2:16" ht="15" customHeight="1">
      <c r="B153" s="122"/>
      <c r="C153" s="51"/>
      <c r="D153" s="51"/>
      <c r="E153" s="51"/>
      <c r="F153" s="118" t="s">
        <v>81</v>
      </c>
      <c r="G153" s="136">
        <f>INT(G152*0.05)</f>
        <v>376</v>
      </c>
      <c r="J153" s="122"/>
      <c r="K153" s="51"/>
      <c r="L153" s="51"/>
      <c r="M153" s="51"/>
      <c r="N153" s="118" t="s">
        <v>81</v>
      </c>
      <c r="O153" s="136"/>
    </row>
    <row r="154" spans="2:16" ht="15" customHeight="1">
      <c r="B154" s="123"/>
      <c r="C154" s="124"/>
      <c r="D154" s="124"/>
      <c r="E154" s="124"/>
      <c r="F154" s="118" t="s">
        <v>2</v>
      </c>
      <c r="G154" s="136">
        <f>SUM(G152:G153)</f>
        <v>7901</v>
      </c>
      <c r="J154" s="123"/>
      <c r="K154" s="124"/>
      <c r="L154" s="124"/>
      <c r="M154" s="124"/>
      <c r="N154" s="118" t="s">
        <v>2</v>
      </c>
      <c r="O154" s="136"/>
    </row>
    <row r="156" spans="2:16" ht="12.75" customHeight="1">
      <c r="B156" t="s">
        <v>83</v>
      </c>
    </row>
  </sheetData>
  <mergeCells count="7">
    <mergeCell ref="K89:N89"/>
    <mergeCell ref="K109:N109"/>
    <mergeCell ref="A1:G1"/>
    <mergeCell ref="K20:N20"/>
    <mergeCell ref="B25:E25"/>
    <mergeCell ref="K64:N64"/>
    <mergeCell ref="C9:N9"/>
  </mergeCells>
  <phoneticPr fontId="2"/>
  <conditionalFormatting sqref="C28:C58">
    <cfRule type="expression" dxfId="4" priority="2" stopIfTrue="1">
      <formula>WEEKDAY(B28)=1</formula>
    </cfRule>
    <cfRule type="expression" dxfId="3" priority="3" stopIfTrue="1">
      <formula>WEEKDAY(B28)=7</formula>
    </cfRule>
    <cfRule type="expression" dxfId="2" priority="1" stopIfTrue="1">
      <formula>WEEKDAY(C28)=1</formula>
    </cfRule>
  </conditionalFormatting>
  <conditionalFormatting sqref="F60 C29:C58 D60 E28:E58">
    <cfRule type="expression" dxfId="1" priority="4" stopIfTrue="1">
      <formula>WEEKDAY(B28)=1</formula>
    </cfRule>
    <cfRule type="expression" dxfId="0" priority="5" stopIfTrue="1">
      <formula>WEEKDAY(B28)=7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ignoredErrors>
    <ignoredError sqref="C29:C58 D29:D57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M25"/>
  <sheetViews>
    <sheetView workbookViewId="0">
      <selection activeCell="C17" sqref="C17:F25"/>
    </sheetView>
  </sheetViews>
  <sheetFormatPr defaultRowHeight="13.5"/>
  <sheetData>
    <row r="5" spans="3:13" ht="14.25" thickBot="1">
      <c r="C5" s="23">
        <v>1</v>
      </c>
      <c r="D5" s="12" t="s">
        <v>12</v>
      </c>
      <c r="E5" s="12"/>
      <c r="F5" s="12"/>
      <c r="G5" s="12"/>
      <c r="H5" s="12"/>
      <c r="J5" s="13"/>
      <c r="K5" s="13"/>
      <c r="M5" s="13"/>
    </row>
    <row r="6" spans="3:13" ht="14.25" thickBot="1">
      <c r="C6" s="12"/>
      <c r="D6" s="24" t="s">
        <v>13</v>
      </c>
      <c r="E6" s="25" t="s">
        <v>14</v>
      </c>
      <c r="F6" s="26" t="s">
        <v>15</v>
      </c>
      <c r="G6" s="27" t="s">
        <v>16</v>
      </c>
    </row>
    <row r="7" spans="3:13">
      <c r="C7" s="12"/>
      <c r="D7" s="28">
        <v>200</v>
      </c>
      <c r="E7" s="29" t="s">
        <v>31</v>
      </c>
      <c r="F7" s="30" t="s">
        <v>32</v>
      </c>
      <c r="G7" s="31">
        <v>29319</v>
      </c>
    </row>
    <row r="8" spans="3:13">
      <c r="C8" s="12"/>
      <c r="D8" s="32">
        <v>300</v>
      </c>
      <c r="E8" s="33" t="s">
        <v>29</v>
      </c>
      <c r="F8" s="34" t="s">
        <v>30</v>
      </c>
      <c r="G8" s="31">
        <v>24569</v>
      </c>
    </row>
    <row r="9" spans="3:13">
      <c r="C9" s="12"/>
      <c r="D9" s="32">
        <v>400</v>
      </c>
      <c r="E9" s="33" t="s">
        <v>27</v>
      </c>
      <c r="F9" s="34" t="s">
        <v>28</v>
      </c>
      <c r="G9" s="31">
        <v>22012</v>
      </c>
    </row>
    <row r="10" spans="3:13">
      <c r="C10" s="12"/>
      <c r="D10" s="32">
        <v>500</v>
      </c>
      <c r="E10" s="33" t="s">
        <v>25</v>
      </c>
      <c r="F10" s="34" t="s">
        <v>26</v>
      </c>
      <c r="G10" s="31">
        <v>25663</v>
      </c>
    </row>
    <row r="11" spans="3:13">
      <c r="C11" s="12"/>
      <c r="D11" s="32">
        <v>600</v>
      </c>
      <c r="E11" s="33" t="s">
        <v>23</v>
      </c>
      <c r="F11" s="34" t="s">
        <v>24</v>
      </c>
      <c r="G11" s="31">
        <v>34428</v>
      </c>
    </row>
    <row r="12" spans="3:13">
      <c r="C12" s="12"/>
      <c r="D12" s="32">
        <v>700</v>
      </c>
      <c r="E12" s="33" t="s">
        <v>21</v>
      </c>
      <c r="F12" s="34" t="s">
        <v>22</v>
      </c>
      <c r="G12" s="31">
        <v>32601</v>
      </c>
    </row>
    <row r="13" spans="3:13">
      <c r="C13" s="12"/>
      <c r="D13" s="32">
        <v>800</v>
      </c>
      <c r="E13" s="33" t="s">
        <v>19</v>
      </c>
      <c r="F13" s="34" t="s">
        <v>20</v>
      </c>
      <c r="G13" s="31">
        <v>34061</v>
      </c>
    </row>
    <row r="14" spans="3:13" ht="14.25" thickBot="1">
      <c r="C14" s="12"/>
      <c r="D14" s="35">
        <v>900</v>
      </c>
      <c r="E14" s="36" t="s">
        <v>17</v>
      </c>
      <c r="F14" s="37" t="s">
        <v>18</v>
      </c>
      <c r="G14" s="38">
        <v>32964</v>
      </c>
    </row>
    <row r="15" spans="3:13">
      <c r="C15" s="12"/>
      <c r="D15" s="12"/>
      <c r="E15" s="12"/>
      <c r="F15" s="12"/>
      <c r="G15" s="12"/>
      <c r="H15" s="12"/>
    </row>
    <row r="16" spans="3:13" ht="14.25" thickBot="1">
      <c r="C16" s="12"/>
      <c r="D16" s="12"/>
      <c r="E16" s="12"/>
      <c r="F16" s="12"/>
      <c r="G16" s="12"/>
      <c r="H16" s="12"/>
    </row>
    <row r="17" spans="3:7" ht="14.25" thickBot="1">
      <c r="C17" s="24" t="s">
        <v>13</v>
      </c>
      <c r="D17" s="25" t="s">
        <v>14</v>
      </c>
      <c r="E17" s="39" t="s">
        <v>15</v>
      </c>
      <c r="F17" s="41" t="s">
        <v>33</v>
      </c>
      <c r="G17" s="40" t="s">
        <v>16</v>
      </c>
    </row>
    <row r="18" spans="3:7">
      <c r="C18" s="42">
        <v>400</v>
      </c>
      <c r="D18" s="43" t="e">
        <f>VLOOKUP($B18,$C$96:$G$103,2,FALSE)</f>
        <v>#N/A</v>
      </c>
      <c r="E18" s="43" t="e">
        <f>VLOOKUP($B18,$C$96:$G$103,4,FALSE)</f>
        <v>#N/A</v>
      </c>
      <c r="F18" s="45" t="e">
        <f t="shared" ref="F18:F25" ca="1" si="0">DATEDIF($E18,TODAY(),"Y")</f>
        <v>#N/A</v>
      </c>
      <c r="G18" s="44" t="e">
        <f>VLOOKUP($B18,$C$96:$G$103,5,FALSE)</f>
        <v>#N/A</v>
      </c>
    </row>
    <row r="19" spans="3:7">
      <c r="C19" s="46">
        <v>200</v>
      </c>
      <c r="D19" s="47" t="e">
        <f t="shared" ref="D19:D25" si="1">VLOOKUP($B19,$C$96:$G$103,2,FALSE)</f>
        <v>#N/A</v>
      </c>
      <c r="E19" s="47" t="e">
        <f t="shared" ref="E19:E25" si="2">VLOOKUP($B19,$C$96:$G$103,4,FALSE)</f>
        <v>#N/A</v>
      </c>
      <c r="F19" s="49" t="e">
        <f t="shared" ca="1" si="0"/>
        <v>#N/A</v>
      </c>
      <c r="G19" s="48" t="e">
        <f t="shared" ref="G19:G25" si="3">VLOOKUP($B19,$C$96:$G$103,5,FALSE)</f>
        <v>#N/A</v>
      </c>
    </row>
    <row r="20" spans="3:7">
      <c r="C20" s="46">
        <v>500</v>
      </c>
      <c r="D20" s="47" t="e">
        <f t="shared" si="1"/>
        <v>#N/A</v>
      </c>
      <c r="E20" s="47" t="e">
        <f t="shared" si="2"/>
        <v>#N/A</v>
      </c>
      <c r="F20" s="49" t="e">
        <f t="shared" ca="1" si="0"/>
        <v>#N/A</v>
      </c>
      <c r="G20" s="48" t="e">
        <f t="shared" si="3"/>
        <v>#N/A</v>
      </c>
    </row>
    <row r="21" spans="3:7">
      <c r="C21" s="46">
        <v>300</v>
      </c>
      <c r="D21" s="47" t="e">
        <f t="shared" si="1"/>
        <v>#N/A</v>
      </c>
      <c r="E21" s="47" t="e">
        <f t="shared" si="2"/>
        <v>#N/A</v>
      </c>
      <c r="F21" s="49" t="e">
        <f t="shared" ca="1" si="0"/>
        <v>#N/A</v>
      </c>
      <c r="G21" s="48" t="e">
        <f t="shared" si="3"/>
        <v>#N/A</v>
      </c>
    </row>
    <row r="22" spans="3:7">
      <c r="C22" s="46">
        <v>600</v>
      </c>
      <c r="D22" s="47" t="e">
        <f t="shared" si="1"/>
        <v>#N/A</v>
      </c>
      <c r="E22" s="47" t="e">
        <f t="shared" si="2"/>
        <v>#N/A</v>
      </c>
      <c r="F22" s="49" t="e">
        <f t="shared" ca="1" si="0"/>
        <v>#N/A</v>
      </c>
      <c r="G22" s="48" t="e">
        <f t="shared" si="3"/>
        <v>#N/A</v>
      </c>
    </row>
    <row r="23" spans="3:7">
      <c r="C23" s="46">
        <v>700</v>
      </c>
      <c r="D23" s="47" t="e">
        <f t="shared" si="1"/>
        <v>#N/A</v>
      </c>
      <c r="E23" s="47" t="e">
        <f t="shared" si="2"/>
        <v>#N/A</v>
      </c>
      <c r="F23" s="49" t="e">
        <f t="shared" ca="1" si="0"/>
        <v>#N/A</v>
      </c>
      <c r="G23" s="48" t="e">
        <f t="shared" si="3"/>
        <v>#N/A</v>
      </c>
    </row>
    <row r="24" spans="3:7">
      <c r="C24" s="46">
        <v>900</v>
      </c>
      <c r="D24" s="47" t="e">
        <f t="shared" si="1"/>
        <v>#N/A</v>
      </c>
      <c r="E24" s="47" t="e">
        <f t="shared" si="2"/>
        <v>#N/A</v>
      </c>
      <c r="F24" s="49" t="e">
        <f t="shared" ca="1" si="0"/>
        <v>#N/A</v>
      </c>
      <c r="G24" s="48" t="e">
        <f t="shared" si="3"/>
        <v>#N/A</v>
      </c>
    </row>
    <row r="25" spans="3:7">
      <c r="C25" s="46">
        <v>800</v>
      </c>
      <c r="D25" s="47" t="e">
        <f t="shared" si="1"/>
        <v>#N/A</v>
      </c>
      <c r="E25" s="47" t="e">
        <f t="shared" si="2"/>
        <v>#N/A</v>
      </c>
      <c r="F25" s="49" t="e">
        <f t="shared" ca="1" si="0"/>
        <v>#N/A</v>
      </c>
      <c r="G25" s="48" t="e">
        <f t="shared" si="3"/>
        <v>#N/A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2013-02-12T19:08:38Z</dcterms:modified>
</cp:coreProperties>
</file>