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3" i="1" l="1"/>
  <c r="C151" i="1" l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F150" i="1" l="1"/>
  <c r="F151" i="1"/>
  <c r="F152" i="1"/>
  <c r="F153" i="1"/>
  <c r="F154" i="1"/>
  <c r="F155" i="1"/>
  <c r="F156" i="1"/>
  <c r="F157" i="1"/>
  <c r="F158" i="1"/>
  <c r="F159" i="1"/>
  <c r="F160" i="1"/>
  <c r="F161" i="1"/>
  <c r="F144" i="1"/>
  <c r="M161" i="1"/>
  <c r="M150" i="1"/>
  <c r="M151" i="1"/>
  <c r="M152" i="1"/>
  <c r="M153" i="1"/>
  <c r="M154" i="1"/>
  <c r="M155" i="1"/>
  <c r="M156" i="1"/>
  <c r="M157" i="1"/>
  <c r="M158" i="1"/>
  <c r="M159" i="1"/>
  <c r="M160" i="1"/>
  <c r="D133" i="1"/>
  <c r="C121" i="1"/>
  <c r="C120" i="1"/>
  <c r="C119" i="1"/>
  <c r="F94" i="1"/>
  <c r="E94" i="1"/>
  <c r="F97" i="1"/>
  <c r="E97" i="1"/>
  <c r="F96" i="1"/>
  <c r="E96" i="1"/>
  <c r="F95" i="1"/>
  <c r="E95" i="1"/>
  <c r="F59" i="1"/>
  <c r="F60" i="1"/>
  <c r="F61" i="1"/>
  <c r="F62" i="1"/>
  <c r="F63" i="1"/>
  <c r="F64" i="1"/>
  <c r="F65" i="1"/>
  <c r="F66" i="1"/>
  <c r="F67" i="1"/>
  <c r="F68" i="1"/>
  <c r="F69" i="1"/>
  <c r="F70" i="1"/>
  <c r="D42" i="1"/>
  <c r="F71" i="1" l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時間を合計するため、
ここには、合計するＳＵＭ関数が設定されています。
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(D29:D32)
このように、「時間」は単純には合計できません。
２４時間を越える「時間」の合計を求めるには、
「セルの書式設定」の｛ユーザー定義｝で
「合計」するセルを　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半角英数で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F5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=E59-D59</t>
        </r>
      </text>
    </comment>
    <comment ref="E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(D94,</t>
        </r>
        <r>
          <rPr>
            <b/>
            <sz val="11"/>
            <color indexed="10"/>
            <rFont val="ＭＳ Ｐゴシック"/>
            <family val="3"/>
            <charset val="128"/>
          </rPr>
          <t>TODAY(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13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=D131/"</t>
        </r>
        <r>
          <rPr>
            <b/>
            <sz val="11"/>
            <color indexed="10"/>
            <rFont val="ＭＳ Ｐゴシック"/>
            <family val="3"/>
            <charset val="128"/>
          </rPr>
          <t>1:00:00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"*D130
"1:00:00"は1時間を表す値です。
「実働時間」の７時間２０分を
</t>
        </r>
        <r>
          <rPr>
            <b/>
            <sz val="11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。
単純に
「時給」×「時間」＝305.5555…
意味不明の計算結果となります。
</t>
        </r>
      </text>
    </comment>
    <comment ref="F14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(F150:F161)/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>*</t>
        </r>
        <r>
          <rPr>
            <b/>
            <sz val="11"/>
            <color indexed="17"/>
            <rFont val="ＭＳ Ｐゴシック"/>
            <family val="3"/>
            <charset val="128"/>
          </rPr>
          <t>980</t>
        </r>
      </text>
    </comment>
  </commentList>
</comments>
</file>

<file path=xl/sharedStrings.xml><?xml version="1.0" encoding="utf-8"?>
<sst xmlns="http://schemas.openxmlformats.org/spreadsheetml/2006/main" count="160" uniqueCount="97">
  <si>
    <t>左のように作成してみましょう</t>
    <rPh sb="0" eb="1">
      <t>ヒダリ</t>
    </rPh>
    <phoneticPr fontId="2"/>
  </si>
  <si>
    <t>問題１</t>
    <rPh sb="0" eb="2">
      <t>モンダイ</t>
    </rPh>
    <phoneticPr fontId="2"/>
  </si>
  <si>
    <t>日付</t>
    <rPh sb="0" eb="2">
      <t>ヒヅケ</t>
    </rPh>
    <phoneticPr fontId="2"/>
  </si>
  <si>
    <t>合計</t>
    <rPh sb="0" eb="2">
      <t>ゴウケイ</t>
    </rPh>
    <phoneticPr fontId="2"/>
  </si>
  <si>
    <t>問題３</t>
    <rPh sb="0" eb="2">
      <t>モンダイ</t>
    </rPh>
    <phoneticPr fontId="2"/>
  </si>
  <si>
    <t>問題４</t>
    <rPh sb="0" eb="2">
      <t>モンダイ</t>
    </rPh>
    <phoneticPr fontId="2"/>
  </si>
  <si>
    <t>例えば</t>
    <rPh sb="0" eb="1">
      <t>タト</t>
    </rPh>
    <phoneticPr fontId="2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</si>
  <si>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2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</si>
  <si>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2"/>
  </si>
  <si>
    <t>計</t>
    <rPh sb="0" eb="1">
      <t>ケイ</t>
    </rPh>
    <phoneticPr fontId="2"/>
  </si>
  <si>
    <t>勤務時間</t>
    <rPh sb="0" eb="2">
      <t>キンム</t>
    </rPh>
    <rPh sb="2" eb="4">
      <t>ジカン</t>
    </rPh>
    <phoneticPr fontId="2"/>
  </si>
  <si>
    <t>１日目</t>
    <rPh sb="1" eb="2">
      <t>ヒ</t>
    </rPh>
    <rPh sb="2" eb="3">
      <t>メ</t>
    </rPh>
    <phoneticPr fontId="2"/>
  </si>
  <si>
    <t>２日目</t>
    <rPh sb="1" eb="2">
      <t>ヒ</t>
    </rPh>
    <rPh sb="2" eb="3">
      <t>メ</t>
    </rPh>
    <phoneticPr fontId="2"/>
  </si>
  <si>
    <t>３日目</t>
    <rPh sb="1" eb="2">
      <t>ヒ</t>
    </rPh>
    <rPh sb="2" eb="3">
      <t>メ</t>
    </rPh>
    <phoneticPr fontId="2"/>
  </si>
  <si>
    <t>４日目</t>
    <rPh sb="1" eb="2">
      <t>ヒ</t>
    </rPh>
    <rPh sb="2" eb="3">
      <t>メ</t>
    </rPh>
    <phoneticPr fontId="2"/>
  </si>
  <si>
    <t>《誤》</t>
    <rPh sb="1" eb="2">
      <t>ゴ</t>
    </rPh>
    <phoneticPr fontId="2"/>
  </si>
  <si>
    <t>《正》</t>
    <rPh sb="1" eb="2">
      <t>セイ</t>
    </rPh>
    <phoneticPr fontId="2"/>
  </si>
  <si>
    <t>出勤</t>
    <rPh sb="0" eb="2">
      <t>シュッキン</t>
    </rPh>
    <phoneticPr fontId="2"/>
  </si>
  <si>
    <t>退社</t>
    <rPh sb="0" eb="2">
      <t>タイシャ</t>
    </rPh>
    <phoneticPr fontId="2"/>
  </si>
  <si>
    <t>時給</t>
    <rPh sb="0" eb="2">
      <t>ジキュウ</t>
    </rPh>
    <phoneticPr fontId="2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</si>
  <si>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2"/>
  </si>
  <si>
    <t>誕生日</t>
    <rPh sb="0" eb="3">
      <t>タンジョウビ</t>
    </rPh>
    <phoneticPr fontId="2"/>
  </si>
  <si>
    <t>入社日</t>
    <rPh sb="0" eb="2">
      <t>ニュウシャ</t>
    </rPh>
    <rPh sb="2" eb="3">
      <t>ヒ</t>
    </rPh>
    <phoneticPr fontId="2"/>
  </si>
  <si>
    <t>年齢</t>
    <rPh sb="0" eb="2">
      <t>ネンレイ</t>
    </rPh>
    <phoneticPr fontId="2"/>
  </si>
  <si>
    <t>勤続年</t>
    <rPh sb="0" eb="2">
      <t>キンゾク</t>
    </rPh>
    <rPh sb="2" eb="3">
      <t>ネン</t>
    </rPh>
    <phoneticPr fontId="2"/>
  </si>
  <si>
    <t>Aさん</t>
    <phoneticPr fontId="2"/>
  </si>
  <si>
    <t>Bさん</t>
    <phoneticPr fontId="2"/>
  </si>
  <si>
    <t>Cさん</t>
    <phoneticPr fontId="2"/>
  </si>
  <si>
    <t>Dさん</t>
    <phoneticPr fontId="2"/>
  </si>
  <si>
    <t>書式記号</t>
    <rPh sb="0" eb="2">
      <t>ショシキ</t>
    </rPh>
    <rPh sb="2" eb="4">
      <t>キゴウ</t>
    </rPh>
    <phoneticPr fontId="2"/>
  </si>
  <si>
    <t>内容</t>
    <rPh sb="0" eb="2">
      <t>ナイヨウ</t>
    </rPh>
    <phoneticPr fontId="2"/>
  </si>
  <si>
    <t>表示形式</t>
    <rPh sb="0" eb="2">
      <t>ヒョウジ</t>
    </rPh>
    <rPh sb="2" eb="4">
      <t>ケイシキ</t>
    </rPh>
    <phoneticPr fontId="2"/>
  </si>
  <si>
    <t>m</t>
    <phoneticPr fontId="2"/>
  </si>
  <si>
    <t>月を表示</t>
    <rPh sb="0" eb="1">
      <t>ツキ</t>
    </rPh>
    <rPh sb="2" eb="4">
      <t>ヒョウジ</t>
    </rPh>
    <phoneticPr fontId="2"/>
  </si>
  <si>
    <t>mm</t>
    <phoneticPr fontId="2"/>
  </si>
  <si>
    <t>月を２桁で表示</t>
    <rPh sb="0" eb="1">
      <t>ツキ</t>
    </rPh>
    <rPh sb="3" eb="4">
      <t>ケタ</t>
    </rPh>
    <rPh sb="5" eb="7">
      <t>ヒョウジ</t>
    </rPh>
    <phoneticPr fontId="2"/>
  </si>
  <si>
    <t>０３</t>
    <phoneticPr fontId="2"/>
  </si>
  <si>
    <t>d</t>
    <phoneticPr fontId="2"/>
  </si>
  <si>
    <t>日を表示</t>
    <rPh sb="0" eb="1">
      <t>ヒ</t>
    </rPh>
    <rPh sb="2" eb="4">
      <t>ヒョウジ</t>
    </rPh>
    <phoneticPr fontId="2"/>
  </si>
  <si>
    <t>dd</t>
    <phoneticPr fontId="2"/>
  </si>
  <si>
    <t>日を２桁で表示</t>
    <rPh sb="0" eb="1">
      <t>ヒ</t>
    </rPh>
    <rPh sb="3" eb="4">
      <t>ケタ</t>
    </rPh>
    <rPh sb="5" eb="7">
      <t>ヒョウジ</t>
    </rPh>
    <phoneticPr fontId="2"/>
  </si>
  <si>
    <t>０７</t>
    <phoneticPr fontId="2"/>
  </si>
  <si>
    <t>ddd</t>
    <phoneticPr fontId="2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</si>
  <si>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2"/>
  </si>
  <si>
    <t>Sun</t>
    <phoneticPr fontId="2"/>
  </si>
  <si>
    <t>dddd</t>
    <phoneticPr fontId="2"/>
  </si>
  <si>
    <t>曜日を英字で表示</t>
    <rPh sb="0" eb="2">
      <t>ヨウビ</t>
    </rPh>
    <rPh sb="3" eb="5">
      <t>エイジ</t>
    </rPh>
    <rPh sb="6" eb="8">
      <t>ヒョウジ</t>
    </rPh>
    <phoneticPr fontId="2"/>
  </si>
  <si>
    <t>Sunday</t>
    <phoneticPr fontId="2"/>
  </si>
  <si>
    <t>aaa</t>
    <phoneticPr fontId="2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</si>
  <si>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2"/>
  </si>
  <si>
    <t>日</t>
    <rPh sb="0" eb="1">
      <t>ヒ</t>
    </rPh>
    <phoneticPr fontId="2"/>
  </si>
  <si>
    <t>aaaa</t>
    <phoneticPr fontId="2"/>
  </si>
  <si>
    <t>曜日を漢字で表示</t>
    <rPh sb="0" eb="2">
      <t>ヨウビ</t>
    </rPh>
    <rPh sb="3" eb="5">
      <t>カンジ</t>
    </rPh>
    <rPh sb="6" eb="8">
      <t>ヒョウジ</t>
    </rPh>
    <phoneticPr fontId="2"/>
  </si>
  <si>
    <t>日曜日</t>
    <rPh sb="0" eb="3">
      <t>ニチヨウビ</t>
    </rPh>
    <phoneticPr fontId="2"/>
  </si>
  <si>
    <t>yy</t>
    <phoneticPr fontId="2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</si>
  <si>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</si>
  <si>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yyyy</t>
    <phoneticPr fontId="2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</si>
  <si>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</si>
  <si>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g</t>
    <phoneticPr fontId="2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</si>
  <si>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2"/>
  </si>
  <si>
    <t>H</t>
    <phoneticPr fontId="2"/>
  </si>
  <si>
    <t>gg</t>
    <phoneticPr fontId="2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</si>
  <si>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</si>
  <si>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</t>
    <rPh sb="0" eb="1">
      <t>ヘイ</t>
    </rPh>
    <phoneticPr fontId="2"/>
  </si>
  <si>
    <t>ggg</t>
    <phoneticPr fontId="2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</si>
  <si>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</si>
  <si>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平成</t>
    <rPh sb="0" eb="2">
      <t>ヘイセイ</t>
    </rPh>
    <phoneticPr fontId="2"/>
  </si>
  <si>
    <t>e</t>
    <phoneticPr fontId="2"/>
  </si>
  <si>
    <t>和暦の年を表示</t>
    <rPh sb="0" eb="2">
      <t>ワレキ</t>
    </rPh>
    <rPh sb="3" eb="4">
      <t>ネン</t>
    </rPh>
    <rPh sb="5" eb="7">
      <t>ヒョウジ</t>
    </rPh>
    <phoneticPr fontId="2"/>
  </si>
  <si>
    <t>ee</t>
    <phoneticPr fontId="2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</si>
  <si>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2"/>
  </si>
  <si>
    <t>０９</t>
    <phoneticPr fontId="2"/>
  </si>
  <si>
    <t>問題2</t>
    <rPh sb="0" eb="2">
      <t>モンダイ</t>
    </rPh>
    <phoneticPr fontId="2"/>
  </si>
  <si>
    <r>
      <t>本日の日付</t>
    </r>
    <r>
      <rPr>
        <sz val="11"/>
        <rFont val="ＭＳ Ｐゴシック"/>
        <family val="3"/>
        <charset val="128"/>
      </rPr>
      <t>までの「</t>
    </r>
    <r>
      <rPr>
        <b/>
        <sz val="11"/>
        <rFont val="ＭＳ Ｐゴシック"/>
        <family val="3"/>
        <charset val="128"/>
      </rPr>
      <t>年齢</t>
    </r>
    <r>
      <rPr>
        <sz val="11"/>
        <rFont val="ＭＳ Ｐゴシック"/>
        <family val="3"/>
        <charset val="128"/>
      </rPr>
      <t>」と「</t>
    </r>
    <r>
      <rPr>
        <b/>
        <sz val="11"/>
        <rFont val="ＭＳ Ｐゴシック"/>
        <family val="3"/>
        <charset val="128"/>
      </rPr>
      <t>勤続年数</t>
    </r>
    <r>
      <rPr>
        <sz val="11"/>
        <rFont val="ＭＳ Ｐゴシック"/>
        <family val="3"/>
        <charset val="128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2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</si>
  <si>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2"/>
  </si>
  <si>
    <t>復　習</t>
    <rPh sb="0" eb="1">
      <t>マタ</t>
    </rPh>
    <rPh sb="2" eb="3">
      <t>ナライ</t>
    </rPh>
    <phoneticPr fontId="2"/>
  </si>
  <si>
    <t>ユーザー定義で単位を設定します。</t>
    <rPh sb="4" eb="6">
      <t>テイギ</t>
    </rPh>
    <rPh sb="7" eb="9">
      <t>タンイ</t>
    </rPh>
    <rPh sb="10" eb="12">
      <t>セッテイ</t>
    </rPh>
    <phoneticPr fontId="2"/>
  </si>
  <si>
    <t>日です</t>
    <rPh sb="0" eb="1">
      <t>ヒ</t>
    </rPh>
    <phoneticPr fontId="2"/>
  </si>
  <si>
    <t>月です</t>
    <rPh sb="0" eb="1">
      <t>ツキ</t>
    </rPh>
    <phoneticPr fontId="2"/>
  </si>
  <si>
    <t>年です</t>
    <rPh sb="0" eb="1">
      <t>ネン</t>
    </rPh>
    <phoneticPr fontId="2"/>
  </si>
  <si>
    <t>から</t>
    <phoneticPr fontId="2"/>
  </si>
  <si>
    <t>まで</t>
    <phoneticPr fontId="2"/>
  </si>
  <si>
    <t>=DATEDIF($C$117,$E$117,"D")</t>
    <phoneticPr fontId="2"/>
  </si>
  <si>
    <t>=DATEDIF($C$117,$E$117,"M")</t>
    <phoneticPr fontId="2"/>
  </si>
  <si>
    <t>=DATEDIF($C$117,$E$117,"Y")</t>
    <phoneticPr fontId="2"/>
  </si>
  <si>
    <t>ＤＡＴＥＤＩＦ関数に慣れましょう。</t>
    <rPh sb="7" eb="9">
      <t>カンスウ</t>
    </rPh>
    <rPh sb="10" eb="11">
      <t>ナ</t>
    </rPh>
    <phoneticPr fontId="2"/>
  </si>
  <si>
    <t>絶対参照を忘れなく！</t>
    <rPh sb="0" eb="2">
      <t>ゼッタイ</t>
    </rPh>
    <rPh sb="2" eb="4">
      <t>サンショウ</t>
    </rPh>
    <rPh sb="5" eb="6">
      <t>ワス</t>
    </rPh>
    <phoneticPr fontId="2"/>
  </si>
  <si>
    <t>以下のＡさんのアルバイト料はいくらか？</t>
    <rPh sb="0" eb="2">
      <t>イカ</t>
    </rPh>
    <rPh sb="12" eb="13">
      <t>リョウ</t>
    </rPh>
    <phoneticPr fontId="2"/>
  </si>
  <si>
    <t>実働時間</t>
    <rPh sb="0" eb="2">
      <t>ジツドウ</t>
    </rPh>
    <rPh sb="2" eb="4">
      <t>ジカン</t>
    </rPh>
    <phoneticPr fontId="2"/>
  </si>
  <si>
    <t>給与</t>
    <rPh sb="0" eb="2">
      <t>キュウヨ</t>
    </rPh>
    <phoneticPr fontId="2"/>
  </si>
  <si>
    <t>アルバイト代の計算－１</t>
    <rPh sb="5" eb="6">
      <t>ダイ</t>
    </rPh>
    <rPh sb="7" eb="9">
      <t>ケイサン</t>
    </rPh>
    <phoneticPr fontId="2"/>
  </si>
  <si>
    <t>以下のアルバイト料はいくらか？</t>
    <rPh sb="0" eb="2">
      <t>イカ</t>
    </rPh>
    <rPh sb="8" eb="9">
      <t>リョウ</t>
    </rPh>
    <phoneticPr fontId="2"/>
  </si>
  <si>
    <r>
      <t>時給：￥９８０</t>
    </r>
    <r>
      <rPr>
        <sz val="11"/>
        <rFont val="ＭＳ Ｐゴシック"/>
        <family val="3"/>
        <charset val="128"/>
      </rPr>
      <t>　です。</t>
    </r>
    <rPh sb="0" eb="2">
      <t>ジキュウ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</si>
  <si>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</si>
  <si>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２０１１年　アルバイト：タイムカード</t>
    <rPh sb="4" eb="5">
      <t>ネン</t>
    </rPh>
    <phoneticPr fontId="2"/>
  </si>
  <si>
    <t>Copyright(c) Beginners Site All right reserved 2011/01/01</t>
    <phoneticPr fontId="2"/>
  </si>
  <si>
    <t>２０１３年　アルバイト：タイムカード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</si>
</sst>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h:mm;@"/>
    <numFmt numFmtId="177" formatCode="[h]:mm"/>
    <numFmt numFmtId="178" formatCode="##&quot;歳&quot;"/>
    <numFmt numFmtId="179" formatCode="###&quot;年&quot;"/>
    <numFmt numFmtId="180" formatCode="yyyy&quot;年&quot;m&quot;月&quot;;@"/>
    <numFmt numFmtId="181" formatCode="[$-411]ggg\.m\.d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Fill="1" applyBorder="1" applyAlignment="1"/>
    <xf numFmtId="38" fontId="0" fillId="0" borderId="0" xfId="1" applyFont="1">
      <alignment vertical="center"/>
    </xf>
    <xf numFmtId="38" fontId="5" fillId="0" borderId="0" xfId="1" applyFont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4" borderId="1" xfId="1" applyFont="1" applyFill="1" applyBorder="1">
      <alignment vertical="center"/>
    </xf>
    <xf numFmtId="38" fontId="0" fillId="4" borderId="1" xfId="1" applyFont="1" applyFill="1" applyBorder="1" applyAlignment="1">
      <alignment horizontal="center" vertical="center"/>
    </xf>
    <xf numFmtId="38" fontId="0" fillId="0" borderId="0" xfId="1" applyFont="1" applyFill="1">
      <alignment vertical="center"/>
    </xf>
    <xf numFmtId="176" fontId="0" fillId="0" borderId="0" xfId="1" applyNumberFormat="1" applyFont="1" applyFill="1">
      <alignment vertical="center"/>
    </xf>
    <xf numFmtId="38" fontId="0" fillId="0" borderId="0" xfId="1" applyFont="1" applyFill="1" applyAlignment="1">
      <alignment horizontal="right" vertical="center"/>
    </xf>
    <xf numFmtId="177" fontId="0" fillId="0" borderId="0" xfId="1" applyNumberFormat="1" applyFont="1" applyFill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horizontal="right" vertical="center"/>
    </xf>
    <xf numFmtId="38" fontId="4" fillId="2" borderId="0" xfId="1" applyFont="1" applyFill="1">
      <alignment vertical="center"/>
    </xf>
    <xf numFmtId="6" fontId="0" fillId="0" borderId="0" xfId="2" applyFont="1">
      <alignment vertical="center"/>
    </xf>
    <xf numFmtId="20" fontId="0" fillId="0" borderId="1" xfId="0" applyNumberForma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176" fontId="0" fillId="0" borderId="0" xfId="0" applyNumberFormat="1">
      <alignment vertical="center"/>
    </xf>
    <xf numFmtId="177" fontId="0" fillId="5" borderId="1" xfId="0" applyNumberFormat="1" applyFill="1" applyBorder="1">
      <alignment vertical="center"/>
    </xf>
    <xf numFmtId="56" fontId="17" fillId="0" borderId="1" xfId="0" applyNumberFormat="1" applyFont="1" applyBorder="1">
      <alignment vertical="center"/>
    </xf>
    <xf numFmtId="0" fontId="0" fillId="0" borderId="1" xfId="0" applyBorder="1" applyAlignment="1">
      <alignment horizont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/>
    </xf>
    <xf numFmtId="178" fontId="0" fillId="5" borderId="1" xfId="0" applyNumberFormat="1" applyFill="1" applyBorder="1">
      <alignment vertical="center"/>
    </xf>
    <xf numFmtId="179" fontId="0" fillId="5" borderId="1" xfId="0" applyNumberFormat="1" applyFill="1" applyBorder="1">
      <alignment vertical="center"/>
    </xf>
    <xf numFmtId="0" fontId="18" fillId="0" borderId="3" xfId="0" applyFont="1" applyBorder="1" applyAlignment="1"/>
    <xf numFmtId="0" fontId="18" fillId="0" borderId="4" xfId="0" applyFont="1" applyBorder="1" applyAlignment="1"/>
    <xf numFmtId="0" fontId="18" fillId="0" borderId="5" xfId="0" applyFont="1" applyFill="1" applyBorder="1" applyAlignment="1"/>
    <xf numFmtId="0" fontId="18" fillId="0" borderId="6" xfId="0" applyFont="1" applyFill="1" applyBorder="1" applyAlignment="1"/>
    <xf numFmtId="0" fontId="19" fillId="0" borderId="7" xfId="0" applyFont="1" applyBorder="1" applyAlignment="1">
      <alignment horizont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8" fillId="0" borderId="12" xfId="0" applyFont="1" applyBorder="1">
      <alignment vertical="center"/>
    </xf>
    <xf numFmtId="0" fontId="18" fillId="0" borderId="0" xfId="0" applyFont="1" applyBorder="1">
      <alignment vertical="center"/>
    </xf>
    <xf numFmtId="49" fontId="18" fillId="0" borderId="13" xfId="0" applyNumberFormat="1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8" fillId="0" borderId="15" xfId="0" applyFont="1" applyBorder="1">
      <alignment vertical="center"/>
    </xf>
    <xf numFmtId="0" fontId="18" fillId="0" borderId="16" xfId="0" applyFont="1" applyBorder="1">
      <alignment vertical="center"/>
    </xf>
    <xf numFmtId="0" fontId="18" fillId="0" borderId="17" xfId="0" applyFont="1" applyFill="1" applyBorder="1" applyAlignment="1">
      <alignment horizontal="center"/>
    </xf>
    <xf numFmtId="0" fontId="18" fillId="0" borderId="18" xfId="0" applyFont="1" applyFill="1" applyBorder="1" applyAlignment="1"/>
    <xf numFmtId="0" fontId="18" fillId="0" borderId="19" xfId="0" applyFont="1" applyFill="1" applyBorder="1" applyAlignment="1"/>
    <xf numFmtId="0" fontId="19" fillId="0" borderId="7" xfId="0" applyFont="1" applyFill="1" applyBorder="1" applyAlignment="1">
      <alignment horizontal="center"/>
    </xf>
    <xf numFmtId="0" fontId="18" fillId="0" borderId="8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8" fillId="0" borderId="20" xfId="0" applyFont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8" fillId="0" borderId="0" xfId="0" applyFont="1" applyFill="1" applyBorder="1">
      <alignment vertical="center"/>
    </xf>
    <xf numFmtId="0" fontId="18" fillId="0" borderId="21" xfId="0" applyFont="1" applyBorder="1" applyAlignment="1">
      <alignment horizontal="center"/>
    </xf>
    <xf numFmtId="0" fontId="18" fillId="0" borderId="12" xfId="0" applyFont="1" applyFill="1" applyBorder="1">
      <alignment vertical="center"/>
    </xf>
    <xf numFmtId="49" fontId="18" fillId="0" borderId="21" xfId="0" applyNumberFormat="1" applyFont="1" applyBorder="1" applyAlignment="1">
      <alignment horizontal="center"/>
    </xf>
    <xf numFmtId="0" fontId="19" fillId="0" borderId="14" xfId="0" applyFont="1" applyFill="1" applyBorder="1">
      <alignment vertical="center"/>
    </xf>
    <xf numFmtId="0" fontId="18" fillId="0" borderId="15" xfId="0" applyFont="1" applyFill="1" applyBorder="1">
      <alignment vertical="center"/>
    </xf>
    <xf numFmtId="0" fontId="18" fillId="0" borderId="22" xfId="0" applyFont="1" applyBorder="1" applyAlignment="1">
      <alignment horizontal="center"/>
    </xf>
    <xf numFmtId="0" fontId="0" fillId="5" borderId="1" xfId="0" applyNumberFormat="1" applyFill="1" applyBorder="1">
      <alignment vertical="center"/>
    </xf>
    <xf numFmtId="180" fontId="0" fillId="0" borderId="1" xfId="0" applyNumberFormat="1" applyBorder="1">
      <alignment vertical="center"/>
    </xf>
    <xf numFmtId="181" fontId="0" fillId="0" borderId="1" xfId="0" applyNumberFormat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177" fontId="0" fillId="5" borderId="1" xfId="1" applyNumberFormat="1" applyFont="1" applyFill="1" applyBorder="1">
      <alignment vertical="center"/>
    </xf>
    <xf numFmtId="14" fontId="4" fillId="0" borderId="0" xfId="0" applyNumberFormat="1" applyFont="1" applyAlignment="1">
      <alignment horizontal="center"/>
    </xf>
    <xf numFmtId="0" fontId="0" fillId="0" borderId="0" xfId="0" quotePrefix="1" applyAlignment="1">
      <alignment horizontal="left" indent="1"/>
    </xf>
    <xf numFmtId="38" fontId="0" fillId="5" borderId="1" xfId="1" applyFont="1" applyFill="1" applyBorder="1" applyAlignment="1"/>
    <xf numFmtId="0" fontId="1" fillId="0" borderId="0" xfId="0" applyFont="1" applyAlignment="1">
      <alignment horizontal="center"/>
    </xf>
    <xf numFmtId="57" fontId="4" fillId="8" borderId="0" xfId="0" applyNumberFormat="1" applyFont="1" applyFill="1" applyAlignment="1">
      <alignment horizontal="center"/>
    </xf>
    <xf numFmtId="0" fontId="12" fillId="0" borderId="0" xfId="0" applyFont="1">
      <alignment vertical="center"/>
    </xf>
    <xf numFmtId="0" fontId="8" fillId="0" borderId="0" xfId="0" applyNumberFormat="1" applyFont="1" applyFill="1" applyBorder="1" applyAlignment="1"/>
    <xf numFmtId="6" fontId="1" fillId="0" borderId="1" xfId="2" applyFont="1" applyFill="1" applyBorder="1" applyAlignment="1"/>
    <xf numFmtId="20" fontId="1" fillId="0" borderId="1" xfId="0" applyNumberFormat="1" applyFont="1" applyFill="1" applyBorder="1" applyAlignment="1"/>
    <xf numFmtId="0" fontId="1" fillId="4" borderId="1" xfId="0" applyNumberFormat="1" applyFont="1" applyFill="1" applyBorder="1" applyAlignment="1"/>
    <xf numFmtId="6" fontId="1" fillId="5" borderId="1" xfId="2" applyFont="1" applyFill="1" applyBorder="1" applyAlignment="1"/>
    <xf numFmtId="0" fontId="1" fillId="5" borderId="1" xfId="2" applyNumberFormat="1" applyFont="1" applyFill="1" applyBorder="1" applyAlignment="1"/>
    <xf numFmtId="0" fontId="4" fillId="0" borderId="0" xfId="0" applyNumberFormat="1" applyFont="1" applyFill="1" applyBorder="1" applyAlignment="1"/>
    <xf numFmtId="177" fontId="0" fillId="0" borderId="1" xfId="0" applyNumberFormat="1" applyFill="1" applyBorder="1">
      <alignment vertical="center"/>
    </xf>
    <xf numFmtId="0" fontId="11" fillId="0" borderId="0" xfId="0" applyFont="1">
      <alignment vertical="center"/>
    </xf>
    <xf numFmtId="177" fontId="0" fillId="0" borderId="0" xfId="0" applyNumberFormat="1">
      <alignment vertical="center"/>
    </xf>
    <xf numFmtId="6" fontId="0" fillId="5" borderId="1" xfId="2" applyFont="1" applyFill="1" applyBorder="1">
      <alignment vertical="center"/>
    </xf>
    <xf numFmtId="177" fontId="0" fillId="11" borderId="1" xfId="0" applyNumberFormat="1" applyFill="1" applyBorder="1">
      <alignment vertical="center"/>
    </xf>
    <xf numFmtId="0" fontId="0" fillId="11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176" fontId="22" fillId="12" borderId="1" xfId="1" applyNumberFormat="1" applyFont="1" applyFill="1" applyBorder="1">
      <alignment vertical="center"/>
    </xf>
    <xf numFmtId="56" fontId="17" fillId="13" borderId="1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0" fillId="5" borderId="1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2</xdr:row>
      <xdr:rowOff>28575</xdr:rowOff>
    </xdr:from>
    <xdr:to>
      <xdr:col>9</xdr:col>
      <xdr:colOff>628650</xdr:colOff>
      <xdr:row>7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81325" y="371475"/>
          <a:ext cx="2790825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247650</xdr:colOff>
      <xdr:row>14</xdr:row>
      <xdr:rowOff>76200</xdr:rowOff>
    </xdr:from>
    <xdr:to>
      <xdr:col>12</xdr:col>
      <xdr:colOff>200025</xdr:colOff>
      <xdr:row>18</xdr:row>
      <xdr:rowOff>133350</xdr:rowOff>
    </xdr:to>
    <xdr:grpSp>
      <xdr:nvGrpSpPr>
        <xdr:cNvPr id="1921" name="Group 897"/>
        <xdr:cNvGrpSpPr>
          <a:grpSpLocks/>
        </xdr:cNvGrpSpPr>
      </xdr:nvGrpSpPr>
      <xdr:grpSpPr bwMode="auto">
        <a:xfrm>
          <a:off x="981075" y="2962275"/>
          <a:ext cx="6562725" cy="742950"/>
          <a:chOff x="98" y="395"/>
          <a:chExt cx="677" cy="65"/>
        </a:xfrm>
      </xdr:grpSpPr>
      <xdr:sp macro="" textlink="">
        <xdr:nvSpPr>
          <xdr:cNvPr id="1909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10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11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12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1919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00100" y="94964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123825</xdr:colOff>
      <xdr:row>54</xdr:row>
      <xdr:rowOff>85725</xdr:rowOff>
    </xdr:from>
    <xdr:to>
      <xdr:col>8</xdr:col>
      <xdr:colOff>447675</xdr:colOff>
      <xdr:row>55</xdr:row>
      <xdr:rowOff>152400</xdr:rowOff>
    </xdr:to>
    <xdr:pic>
      <xdr:nvPicPr>
        <xdr:cNvPr id="1923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24375" y="9563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86</xdr:row>
      <xdr:rowOff>161925</xdr:rowOff>
    </xdr:from>
    <xdr:to>
      <xdr:col>1</xdr:col>
      <xdr:colOff>466725</xdr:colOff>
      <xdr:row>88</xdr:row>
      <xdr:rowOff>114300</xdr:rowOff>
    </xdr:to>
    <xdr:pic>
      <xdr:nvPicPr>
        <xdr:cNvPr id="4116" name="Picture 104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51257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87</xdr:row>
      <xdr:rowOff>76200</xdr:rowOff>
    </xdr:from>
    <xdr:to>
      <xdr:col>8</xdr:col>
      <xdr:colOff>523875</xdr:colOff>
      <xdr:row>88</xdr:row>
      <xdr:rowOff>142875</xdr:rowOff>
    </xdr:to>
    <xdr:pic>
      <xdr:nvPicPr>
        <xdr:cNvPr id="4117" name="Picture 104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00575" y="152114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95250</xdr:colOff>
      <xdr:row>97</xdr:row>
      <xdr:rowOff>47625</xdr:rowOff>
    </xdr:from>
    <xdr:to>
      <xdr:col>2</xdr:col>
      <xdr:colOff>590550</xdr:colOff>
      <xdr:row>101</xdr:row>
      <xdr:rowOff>38100</xdr:rowOff>
    </xdr:to>
    <xdr:pic>
      <xdr:nvPicPr>
        <xdr:cNvPr id="4121" name="Picture 1049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85750" y="16544925"/>
          <a:ext cx="1038225" cy="676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85725</xdr:colOff>
      <xdr:row>117</xdr:row>
      <xdr:rowOff>142875</xdr:rowOff>
    </xdr:from>
    <xdr:to>
      <xdr:col>1</xdr:col>
      <xdr:colOff>466725</xdr:colOff>
      <xdr:row>119</xdr:row>
      <xdr:rowOff>95250</xdr:rowOff>
    </xdr:to>
    <xdr:pic>
      <xdr:nvPicPr>
        <xdr:cNvPr id="4123" name="Picture 105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204216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276225</xdr:colOff>
      <xdr:row>118</xdr:row>
      <xdr:rowOff>28575</xdr:rowOff>
    </xdr:from>
    <xdr:to>
      <xdr:col>9</xdr:col>
      <xdr:colOff>219075</xdr:colOff>
      <xdr:row>119</xdr:row>
      <xdr:rowOff>95250</xdr:rowOff>
    </xdr:to>
    <xdr:pic>
      <xdr:nvPicPr>
        <xdr:cNvPr id="4124" name="Picture 105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204787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47625</xdr:colOff>
      <xdr:row>128</xdr:row>
      <xdr:rowOff>104775</xdr:rowOff>
    </xdr:from>
    <xdr:to>
      <xdr:col>8</xdr:col>
      <xdr:colOff>552450</xdr:colOff>
      <xdr:row>130</xdr:row>
      <xdr:rowOff>0</xdr:rowOff>
    </xdr:to>
    <xdr:pic>
      <xdr:nvPicPr>
        <xdr:cNvPr id="4127" name="Picture 105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222694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4128" name="Picture 105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22374225"/>
          <a:ext cx="571500" cy="2952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590550</xdr:colOff>
      <xdr:row>10</xdr:row>
      <xdr:rowOff>19050</xdr:rowOff>
    </xdr:from>
    <xdr:to>
      <xdr:col>9</xdr:col>
      <xdr:colOff>628650</xdr:colOff>
      <xdr:row>10</xdr:row>
      <xdr:rowOff>533400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790700"/>
          <a:ext cx="224790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704850</xdr:colOff>
      <xdr:row>36</xdr:row>
      <xdr:rowOff>95250</xdr:rowOff>
    </xdr:from>
    <xdr:to>
      <xdr:col>9</xdr:col>
      <xdr:colOff>685800</xdr:colOff>
      <xdr:row>48</xdr:row>
      <xdr:rowOff>609600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6934200"/>
          <a:ext cx="2924175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542925</xdr:colOff>
      <xdr:row>144</xdr:row>
      <xdr:rowOff>76200</xdr:rowOff>
    </xdr:from>
    <xdr:to>
      <xdr:col>15</xdr:col>
      <xdr:colOff>95250</xdr:colOff>
      <xdr:row>145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5124450" y="24631650"/>
          <a:ext cx="4476750" cy="2476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復習で、条件付き書式で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「土曜日＝</a:t>
          </a:r>
          <a:r>
            <a:rPr kumimoji="1" lang="ja-JP" altLang="ja-JP" sz="1100" b="1">
              <a:solidFill>
                <a:srgbClr val="0033CC"/>
              </a:solidFill>
              <a:effectLst/>
              <a:latin typeface="+mn-lt"/>
              <a:ea typeface="+mn-ea"/>
              <a:cs typeface="+mn-cs"/>
            </a:rPr>
            <a:t>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」「日曜＝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赤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」に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設定しましょう。</a:t>
          </a:r>
          <a:endParaRPr kumimoji="1" lang="ja-JP" altLang="en-US" sz="1100"/>
        </a:p>
      </xdr:txBody>
    </xdr:sp>
    <xdr:clientData/>
  </xdr:twoCellAnchor>
  <xdr:twoCellAnchor>
    <xdr:from>
      <xdr:col>8</xdr:col>
      <xdr:colOff>428625</xdr:colOff>
      <xdr:row>161</xdr:row>
      <xdr:rowOff>133350</xdr:rowOff>
    </xdr:from>
    <xdr:to>
      <xdr:col>14</xdr:col>
      <xdr:colOff>95250</xdr:colOff>
      <xdr:row>165</xdr:row>
      <xdr:rowOff>142875</xdr:rowOff>
    </xdr:to>
    <xdr:sp macro="" textlink="">
      <xdr:nvSpPr>
        <xdr:cNvPr id="3" name="テキスト ボックス 2"/>
        <xdr:cNvSpPr txBox="1"/>
      </xdr:nvSpPr>
      <xdr:spPr>
        <a:xfrm>
          <a:off x="5010150" y="27622500"/>
          <a:ext cx="3895725" cy="695325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「日付」は、最初の日付を設定すれば以下の日付は自動的に</a:t>
          </a:r>
          <a:endParaRPr kumimoji="1" lang="en-US" altLang="ja-JP" sz="1100"/>
        </a:p>
        <a:p>
          <a:r>
            <a:rPr kumimoji="1" lang="ja-JP" altLang="en-US" sz="1100"/>
            <a:t>表示されるよう計算式で設定します。</a:t>
          </a:r>
          <a:endParaRPr kumimoji="1" lang="en-US" altLang="ja-JP" sz="1100"/>
        </a:p>
        <a:p>
          <a:r>
            <a:rPr kumimoji="1" lang="ja-JP" altLang="en-US" sz="1100"/>
            <a:t>そのようにしておけば、何月でも使い回しができますね。</a:t>
          </a:r>
        </a:p>
      </xdr:txBody>
    </xdr:sp>
    <xdr:clientData/>
  </xdr:twoCellAnchor>
  <xdr:twoCellAnchor>
    <xdr:from>
      <xdr:col>2</xdr:col>
      <xdr:colOff>1</xdr:colOff>
      <xdr:row>161</xdr:row>
      <xdr:rowOff>123825</xdr:rowOff>
    </xdr:from>
    <xdr:to>
      <xdr:col>6</xdr:col>
      <xdr:colOff>571501</xdr:colOff>
      <xdr:row>165</xdr:row>
      <xdr:rowOff>133350</xdr:rowOff>
    </xdr:to>
    <xdr:sp macro="" textlink="">
      <xdr:nvSpPr>
        <xdr:cNvPr id="21" name="テキスト ボックス 20"/>
        <xdr:cNvSpPr txBox="1"/>
      </xdr:nvSpPr>
      <xdr:spPr>
        <a:xfrm>
          <a:off x="733426" y="27612975"/>
          <a:ext cx="3505200" cy="69532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お試しください。</a:t>
          </a:r>
          <a:endParaRPr kumimoji="1" lang="en-US" altLang="ja-JP" sz="1100"/>
        </a:p>
        <a:p>
          <a:r>
            <a:rPr kumimoji="1" lang="ja-JP" altLang="en-US" sz="1100"/>
            <a:t>最初の「８月１日」を任意の日付に変更してみましょう。</a:t>
          </a:r>
          <a:endParaRPr kumimoji="1" lang="en-US" altLang="ja-JP" sz="1100"/>
        </a:p>
        <a:p>
          <a:r>
            <a:rPr kumimoji="1" lang="ja-JP" altLang="en-US" sz="1100"/>
            <a:t>自動で以下の日付が変更表示されます。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tabSelected="1" workbookViewId="0">
      <selection activeCell="B3" sqref="B3"/>
    </sheetView>
  </sheetViews>
  <sheetFormatPr defaultRowHeight="13.5" customHeight="1"/>
  <cols>
    <col min="1" max="1" width="2.5" style="1" customWidth="1"/>
    <col min="2" max="2" width="7.125" customWidth="1"/>
    <col min="3" max="7" width="9.625" customWidth="1"/>
    <col min="8" max="8" width="2.375" customWidth="1"/>
    <col min="9" max="9" width="7.375" customWidth="1"/>
    <col min="10" max="14" width="9.625" customWidth="1"/>
    <col min="15" max="17" width="9.125" customWidth="1"/>
    <col min="18" max="18" width="7.125" customWidth="1"/>
  </cols>
  <sheetData>
    <row r="1" spans="1:15" ht="13.5" customHeight="1">
      <c r="A1" s="106" t="s">
        <v>95</v>
      </c>
      <c r="B1" s="106"/>
      <c r="C1" s="106"/>
      <c r="D1" s="106"/>
      <c r="E1" s="106"/>
      <c r="F1" s="106"/>
      <c r="G1" s="106"/>
      <c r="H1" s="106"/>
      <c r="I1" s="106"/>
    </row>
    <row r="10" spans="1:15" ht="18" customHeight="1" thickBot="1">
      <c r="C10" s="103" t="s">
        <v>93</v>
      </c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5"/>
      <c r="O10" s="5"/>
    </row>
    <row r="11" spans="1:15" s="2" customFormat="1" ht="43.5" customHeight="1" thickTop="1">
      <c r="A11" s="3"/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2" customFormat="1" ht="17.25" customHeight="1">
      <c r="A12" s="3"/>
      <c r="B12" s="3"/>
      <c r="C12" s="101" t="s">
        <v>7</v>
      </c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4"/>
      <c r="O12" s="4"/>
    </row>
    <row r="13" spans="1:15" s="2" customFormat="1" ht="13.5" customHeight="1">
      <c r="A13" s="3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1" spans="2:14" ht="15.75" customHeight="1"/>
    <row r="22" spans="2:14" ht="13.5" customHeight="1">
      <c r="J22" s="102" t="s">
        <v>0</v>
      </c>
      <c r="K22" s="102"/>
      <c r="L22" s="102"/>
      <c r="M22" s="102"/>
    </row>
    <row r="24" spans="2:14" ht="13.5" customHeight="1" thickBot="1">
      <c r="B24" s="15" t="s">
        <v>6</v>
      </c>
      <c r="C24" s="13" t="s">
        <v>8</v>
      </c>
    </row>
    <row r="25" spans="2:14" ht="13.5" customHeight="1">
      <c r="D25" s="13"/>
      <c r="E25" s="13"/>
    </row>
    <row r="26" spans="2:14" ht="13.5" customHeight="1">
      <c r="E26" s="13"/>
    </row>
    <row r="27" spans="2:14" ht="21" customHeight="1">
      <c r="C27" s="25" t="s">
        <v>15</v>
      </c>
      <c r="E27" s="13"/>
      <c r="L27" s="11"/>
      <c r="M27" s="11"/>
      <c r="N27" s="11"/>
    </row>
    <row r="28" spans="2:14" ht="13.5" customHeight="1">
      <c r="C28" s="19"/>
      <c r="D28" s="20" t="s">
        <v>10</v>
      </c>
      <c r="E28" s="13"/>
    </row>
    <row r="29" spans="2:14" ht="13.5" customHeight="1">
      <c r="C29" s="16" t="s">
        <v>11</v>
      </c>
      <c r="D29" s="17">
        <v>0.33333333333333331</v>
      </c>
      <c r="E29" s="13"/>
    </row>
    <row r="30" spans="2:14" ht="13.5" customHeight="1">
      <c r="C30" s="16" t="s">
        <v>12</v>
      </c>
      <c r="D30" s="17">
        <v>0.45833333333333331</v>
      </c>
      <c r="E30" s="13"/>
    </row>
    <row r="31" spans="2:14" ht="13.5" customHeight="1">
      <c r="C31" s="16" t="s">
        <v>13</v>
      </c>
      <c r="D31" s="17">
        <v>0.5625</v>
      </c>
      <c r="E31" s="13"/>
    </row>
    <row r="32" spans="2:14" ht="13.5" customHeight="1">
      <c r="C32" s="16" t="s">
        <v>14</v>
      </c>
      <c r="D32" s="17">
        <v>0.22222222222222221</v>
      </c>
    </row>
    <row r="33" spans="3:13" ht="13.5" customHeight="1">
      <c r="C33" s="18" t="s">
        <v>9</v>
      </c>
      <c r="D33" s="99">
        <f>SUM(D29:D32)</f>
        <v>1.5763888888888888</v>
      </c>
    </row>
    <row r="34" spans="3:13" ht="13.5" customHeight="1">
      <c r="E34" s="14"/>
      <c r="F34" s="13"/>
    </row>
    <row r="35" spans="3:13" ht="13.5" customHeight="1">
      <c r="E35" s="13"/>
      <c r="F35" s="13"/>
    </row>
    <row r="36" spans="3:13" ht="19.5" customHeight="1">
      <c r="C36" s="26" t="s">
        <v>16</v>
      </c>
      <c r="E36" s="21"/>
      <c r="F36" s="22"/>
    </row>
    <row r="37" spans="3:13" ht="13.5" customHeight="1">
      <c r="C37" s="19"/>
      <c r="D37" s="20" t="s">
        <v>10</v>
      </c>
      <c r="E37" s="21"/>
      <c r="F37" s="22"/>
      <c r="L37" s="19"/>
      <c r="M37" s="20" t="s">
        <v>10</v>
      </c>
    </row>
    <row r="38" spans="3:13" ht="13.5" customHeight="1">
      <c r="C38" s="16" t="s">
        <v>11</v>
      </c>
      <c r="D38" s="17">
        <v>0.33333333333333331</v>
      </c>
      <c r="E38" s="21"/>
      <c r="F38" s="22"/>
      <c r="L38" s="16" t="s">
        <v>11</v>
      </c>
      <c r="M38" s="17">
        <v>0.33333333333333331</v>
      </c>
    </row>
    <row r="39" spans="3:13" ht="13.5" customHeight="1">
      <c r="C39" s="16" t="s">
        <v>12</v>
      </c>
      <c r="D39" s="17">
        <v>0.45833333333333331</v>
      </c>
      <c r="E39" s="21"/>
      <c r="F39" s="22"/>
      <c r="L39" s="16" t="s">
        <v>12</v>
      </c>
      <c r="M39" s="17">
        <v>0.45833333333333331</v>
      </c>
    </row>
    <row r="40" spans="3:13" ht="13.5" customHeight="1">
      <c r="C40" s="16" t="s">
        <v>13</v>
      </c>
      <c r="D40" s="17">
        <v>0.5625</v>
      </c>
      <c r="E40" s="23"/>
      <c r="F40" s="24"/>
      <c r="L40" s="16" t="s">
        <v>13</v>
      </c>
      <c r="M40" s="17">
        <v>0.5625</v>
      </c>
    </row>
    <row r="41" spans="3:13" ht="13.5" customHeight="1">
      <c r="C41" s="16" t="s">
        <v>14</v>
      </c>
      <c r="D41" s="17">
        <v>0.22222222222222221</v>
      </c>
      <c r="L41" s="16" t="s">
        <v>14</v>
      </c>
      <c r="M41" s="17">
        <v>0.22222222222222221</v>
      </c>
    </row>
    <row r="42" spans="3:13" ht="13.5" customHeight="1">
      <c r="C42" s="18" t="s">
        <v>9</v>
      </c>
      <c r="D42" s="77">
        <f>SUM(D38:D41)</f>
        <v>1.5763888888888888</v>
      </c>
      <c r="L42" s="18" t="s">
        <v>9</v>
      </c>
      <c r="M42" s="107"/>
    </row>
    <row r="49" spans="2:13" ht="58.5" customHeight="1"/>
    <row r="50" spans="2:13" ht="13.5" customHeight="1">
      <c r="B50" s="28" t="s">
        <v>8</v>
      </c>
      <c r="C50" s="7"/>
      <c r="D50" s="7"/>
      <c r="E50" s="6"/>
      <c r="I50" s="28" t="s">
        <v>8</v>
      </c>
      <c r="J50" s="7"/>
      <c r="K50" s="7"/>
      <c r="L50" s="6"/>
    </row>
    <row r="52" spans="2:13" ht="13.5" customHeight="1">
      <c r="J52" s="102" t="s">
        <v>0</v>
      </c>
      <c r="K52" s="102"/>
      <c r="L52" s="102"/>
      <c r="M52" s="102"/>
    </row>
    <row r="54" spans="2:13" ht="13.5" customHeight="1">
      <c r="B54" s="1" t="s">
        <v>1</v>
      </c>
      <c r="C54" s="1" t="s">
        <v>20</v>
      </c>
      <c r="I54" s="1" t="s">
        <v>1</v>
      </c>
      <c r="J54" s="1" t="s">
        <v>20</v>
      </c>
    </row>
    <row r="57" spans="2:13" ht="13.5" customHeight="1">
      <c r="C57" s="8" t="s">
        <v>94</v>
      </c>
      <c r="D57" s="8"/>
      <c r="E57" s="27"/>
      <c r="F57" s="29"/>
      <c r="J57" s="8" t="s">
        <v>94</v>
      </c>
      <c r="K57" s="8"/>
      <c r="L57" s="27"/>
      <c r="M57" s="29"/>
    </row>
    <row r="58" spans="2:13" ht="13.5" customHeight="1">
      <c r="C58" s="31" t="s">
        <v>2</v>
      </c>
      <c r="D58" s="31" t="s">
        <v>17</v>
      </c>
      <c r="E58" s="31" t="s">
        <v>18</v>
      </c>
      <c r="F58" s="31" t="s">
        <v>10</v>
      </c>
      <c r="J58" s="31" t="s">
        <v>2</v>
      </c>
      <c r="K58" s="31" t="s">
        <v>17</v>
      </c>
      <c r="L58" s="31" t="s">
        <v>18</v>
      </c>
      <c r="M58" s="31" t="s">
        <v>10</v>
      </c>
    </row>
    <row r="59" spans="2:13" ht="13.5" customHeight="1">
      <c r="C59" s="36">
        <v>40787</v>
      </c>
      <c r="D59" s="30">
        <v>0.41666666666666669</v>
      </c>
      <c r="E59" s="30">
        <v>0.66666666666666663</v>
      </c>
      <c r="F59" s="35">
        <f>E59-D59</f>
        <v>0.24999999999999994</v>
      </c>
      <c r="G59" s="34"/>
      <c r="J59" s="36">
        <v>40787</v>
      </c>
      <c r="K59" s="30">
        <v>0.41666666666666669</v>
      </c>
      <c r="L59" s="30">
        <v>0.66666666666666663</v>
      </c>
      <c r="M59" s="32"/>
    </row>
    <row r="60" spans="2:13" ht="13.5" customHeight="1">
      <c r="C60" s="36">
        <v>40788</v>
      </c>
      <c r="D60" s="30">
        <v>0.45833333333333331</v>
      </c>
      <c r="E60" s="30">
        <v>0.75</v>
      </c>
      <c r="F60" s="35">
        <f t="shared" ref="F60:F70" si="0">E60-D60</f>
        <v>0.29166666666666669</v>
      </c>
      <c r="G60" s="34"/>
      <c r="J60" s="36">
        <v>40788</v>
      </c>
      <c r="K60" s="30">
        <v>0.45833333333333331</v>
      </c>
      <c r="L60" s="30">
        <v>0.75</v>
      </c>
      <c r="M60" s="32"/>
    </row>
    <row r="61" spans="2:13" ht="13.5" customHeight="1">
      <c r="C61" s="36">
        <v>40789</v>
      </c>
      <c r="D61" s="10"/>
      <c r="E61" s="10"/>
      <c r="F61" s="35">
        <f t="shared" si="0"/>
        <v>0</v>
      </c>
      <c r="G61" s="34"/>
      <c r="J61" s="36">
        <v>40789</v>
      </c>
      <c r="K61" s="10"/>
      <c r="L61" s="10"/>
      <c r="M61" s="32"/>
    </row>
    <row r="62" spans="2:13" ht="13.5" customHeight="1">
      <c r="C62" s="36">
        <v>40790</v>
      </c>
      <c r="D62" s="30">
        <v>0.60416666666666663</v>
      </c>
      <c r="E62" s="30">
        <v>0.85416666666666663</v>
      </c>
      <c r="F62" s="35">
        <f t="shared" si="0"/>
        <v>0.25</v>
      </c>
      <c r="G62" s="34"/>
      <c r="J62" s="36">
        <v>40790</v>
      </c>
      <c r="K62" s="30">
        <v>0.60416666666666663</v>
      </c>
      <c r="L62" s="30">
        <v>0.85416666666666663</v>
      </c>
      <c r="M62" s="32"/>
    </row>
    <row r="63" spans="2:13" ht="13.5" customHeight="1">
      <c r="C63" s="36">
        <v>40791</v>
      </c>
      <c r="D63" s="10"/>
      <c r="E63" s="10"/>
      <c r="F63" s="35">
        <f t="shared" si="0"/>
        <v>0</v>
      </c>
      <c r="G63" s="34"/>
      <c r="J63" s="36">
        <v>40791</v>
      </c>
      <c r="K63" s="10"/>
      <c r="L63" s="10"/>
      <c r="M63" s="32"/>
    </row>
    <row r="64" spans="2:13" ht="13.5" customHeight="1">
      <c r="C64" s="36">
        <v>40792</v>
      </c>
      <c r="D64" s="30">
        <v>0.41666666666666669</v>
      </c>
      <c r="E64" s="30">
        <v>0.66666666666666663</v>
      </c>
      <c r="F64" s="35">
        <f t="shared" si="0"/>
        <v>0.24999999999999994</v>
      </c>
      <c r="G64" s="34"/>
      <c r="J64" s="36">
        <v>40792</v>
      </c>
      <c r="K64" s="30">
        <v>0.41666666666666669</v>
      </c>
      <c r="L64" s="30">
        <v>0.66666666666666663</v>
      </c>
      <c r="M64" s="32"/>
    </row>
    <row r="65" spans="3:13" ht="13.5" customHeight="1">
      <c r="C65" s="36">
        <v>40793</v>
      </c>
      <c r="D65" s="30">
        <v>0.4375</v>
      </c>
      <c r="E65" s="30">
        <v>0.64583333333333337</v>
      </c>
      <c r="F65" s="35">
        <f t="shared" si="0"/>
        <v>0.20833333333333337</v>
      </c>
      <c r="G65" s="34"/>
      <c r="J65" s="36">
        <v>40793</v>
      </c>
      <c r="K65" s="30">
        <v>0.4375</v>
      </c>
      <c r="L65" s="30">
        <v>0.64583333333333337</v>
      </c>
      <c r="M65" s="32"/>
    </row>
    <row r="66" spans="3:13" ht="13.5" customHeight="1">
      <c r="C66" s="36">
        <v>40794</v>
      </c>
      <c r="D66" s="30">
        <v>0.41666666666666669</v>
      </c>
      <c r="E66" s="30">
        <v>0.70833333333333337</v>
      </c>
      <c r="F66" s="35">
        <f t="shared" si="0"/>
        <v>0.29166666666666669</v>
      </c>
      <c r="G66" s="34"/>
      <c r="J66" s="36">
        <v>40794</v>
      </c>
      <c r="K66" s="30">
        <v>0.41666666666666669</v>
      </c>
      <c r="L66" s="30">
        <v>0.70833333333333337</v>
      </c>
      <c r="M66" s="32"/>
    </row>
    <row r="67" spans="3:13" ht="13.5" customHeight="1">
      <c r="C67" s="36">
        <v>40795</v>
      </c>
      <c r="D67" s="30">
        <v>0.54166666666666663</v>
      </c>
      <c r="E67" s="30">
        <v>0.89583333333333337</v>
      </c>
      <c r="F67" s="35">
        <f t="shared" si="0"/>
        <v>0.35416666666666674</v>
      </c>
      <c r="G67" s="34"/>
      <c r="J67" s="36">
        <v>40795</v>
      </c>
      <c r="K67" s="30">
        <v>0.54166666666666663</v>
      </c>
      <c r="L67" s="30">
        <v>0.89583333333333337</v>
      </c>
      <c r="M67" s="32"/>
    </row>
    <row r="68" spans="3:13" ht="13.5" customHeight="1">
      <c r="C68" s="36">
        <v>40796</v>
      </c>
      <c r="D68" s="30">
        <v>0.41666666666666669</v>
      </c>
      <c r="E68" s="30">
        <v>0.79166666666666663</v>
      </c>
      <c r="F68" s="35">
        <f t="shared" si="0"/>
        <v>0.37499999999999994</v>
      </c>
      <c r="G68" s="34"/>
      <c r="J68" s="36">
        <v>40796</v>
      </c>
      <c r="K68" s="30">
        <v>0.41666666666666669</v>
      </c>
      <c r="L68" s="30">
        <v>0.79166666666666663</v>
      </c>
      <c r="M68" s="32"/>
    </row>
    <row r="69" spans="3:13" ht="13.5" customHeight="1">
      <c r="C69" s="36">
        <v>40797</v>
      </c>
      <c r="D69" s="10"/>
      <c r="E69" s="10"/>
      <c r="F69" s="35">
        <f t="shared" si="0"/>
        <v>0</v>
      </c>
      <c r="G69" s="34"/>
      <c r="J69" s="36">
        <v>40797</v>
      </c>
      <c r="K69" s="10"/>
      <c r="L69" s="10"/>
      <c r="M69" s="32"/>
    </row>
    <row r="70" spans="3:13" ht="13.5" customHeight="1">
      <c r="C70" s="36">
        <v>40798</v>
      </c>
      <c r="D70" s="30">
        <v>0.45833333333333331</v>
      </c>
      <c r="E70" s="30">
        <v>0.72916666666666663</v>
      </c>
      <c r="F70" s="35">
        <f t="shared" si="0"/>
        <v>0.27083333333333331</v>
      </c>
      <c r="G70" s="34"/>
      <c r="J70" s="36">
        <v>40798</v>
      </c>
      <c r="K70" s="30">
        <v>0.45833333333333331</v>
      </c>
      <c r="L70" s="30">
        <v>0.72916666666666663</v>
      </c>
      <c r="M70" s="32"/>
    </row>
    <row r="71" spans="3:13" ht="13.5" customHeight="1">
      <c r="C71" s="9" t="s">
        <v>3</v>
      </c>
      <c r="D71" s="33"/>
      <c r="E71" s="33"/>
      <c r="F71" s="95">
        <f>SUM(F59:F70)</f>
        <v>2.541666666666667</v>
      </c>
      <c r="G71" s="34"/>
      <c r="J71" s="9" t="s">
        <v>3</v>
      </c>
      <c r="K71" s="33"/>
      <c r="L71" s="33"/>
      <c r="M71" s="96"/>
    </row>
    <row r="74" spans="3:13" ht="13.5" hidden="1" customHeight="1"/>
    <row r="75" spans="3:13" ht="13.5" hidden="1" customHeight="1"/>
    <row r="76" spans="3:13" ht="13.5" hidden="1" customHeight="1"/>
    <row r="77" spans="3:13" ht="13.5" hidden="1" customHeight="1"/>
    <row r="78" spans="3:13" ht="13.5" hidden="1" customHeight="1"/>
    <row r="79" spans="3:13" ht="13.5" hidden="1" customHeight="1"/>
    <row r="80" spans="3:13" ht="13.5" hidden="1" customHeight="1"/>
    <row r="81" spans="2:14" ht="13.5" hidden="1" customHeight="1"/>
    <row r="86" spans="2:14" ht="13.5" customHeight="1">
      <c r="B86" s="1" t="s">
        <v>72</v>
      </c>
      <c r="C86" s="1" t="s">
        <v>73</v>
      </c>
      <c r="I86" s="1" t="s">
        <v>72</v>
      </c>
      <c r="J86" s="1" t="s">
        <v>73</v>
      </c>
    </row>
    <row r="87" spans="2:14" ht="13.5" customHeight="1">
      <c r="C87" t="s">
        <v>74</v>
      </c>
      <c r="J87" t="s">
        <v>74</v>
      </c>
    </row>
    <row r="90" spans="2:14" ht="13.5" customHeight="1">
      <c r="C90" s="76" t="s">
        <v>75</v>
      </c>
      <c r="K90" s="76" t="s">
        <v>75</v>
      </c>
    </row>
    <row r="93" spans="2:14" ht="13.5" customHeight="1">
      <c r="B93" s="38"/>
      <c r="C93" s="39" t="s">
        <v>21</v>
      </c>
      <c r="D93" s="39" t="s">
        <v>22</v>
      </c>
      <c r="E93" s="39" t="s">
        <v>23</v>
      </c>
      <c r="F93" s="39" t="s">
        <v>24</v>
      </c>
      <c r="J93" s="38"/>
      <c r="K93" s="39" t="s">
        <v>21</v>
      </c>
      <c r="L93" s="39" t="s">
        <v>22</v>
      </c>
      <c r="M93" s="39" t="s">
        <v>23</v>
      </c>
      <c r="N93" s="39" t="s">
        <v>24</v>
      </c>
    </row>
    <row r="94" spans="2:14" ht="13.5" customHeight="1">
      <c r="B94" s="37" t="s">
        <v>25</v>
      </c>
      <c r="C94" s="75">
        <v>27912</v>
      </c>
      <c r="D94" s="75">
        <v>34790</v>
      </c>
      <c r="E94" s="40">
        <f ca="1">DATEDIF(C94,TODAY(),"Y")</f>
        <v>36</v>
      </c>
      <c r="F94" s="41">
        <f ca="1">DATEDIF(D94,TODAY(),"Y")</f>
        <v>17</v>
      </c>
      <c r="J94" s="37" t="s">
        <v>25</v>
      </c>
      <c r="K94" s="74">
        <v>27912</v>
      </c>
      <c r="L94" s="74">
        <v>34790</v>
      </c>
      <c r="M94" s="73"/>
      <c r="N94" s="73"/>
    </row>
    <row r="95" spans="2:14" ht="13.5" customHeight="1">
      <c r="B95" s="37" t="s">
        <v>26</v>
      </c>
      <c r="C95" s="75">
        <v>29593</v>
      </c>
      <c r="D95" s="75">
        <v>36617</v>
      </c>
      <c r="E95" s="40">
        <f t="shared" ref="E95:F97" ca="1" si="1">DATEDIF(C95,TODAY(),"Y")</f>
        <v>32</v>
      </c>
      <c r="F95" s="41">
        <f t="shared" ca="1" si="1"/>
        <v>12</v>
      </c>
      <c r="J95" s="37" t="s">
        <v>26</v>
      </c>
      <c r="K95" s="74">
        <v>29593</v>
      </c>
      <c r="L95" s="74">
        <v>36617</v>
      </c>
      <c r="M95" s="73"/>
      <c r="N95" s="73"/>
    </row>
    <row r="96" spans="2:14" ht="13.5" customHeight="1">
      <c r="B96" s="37" t="s">
        <v>27</v>
      </c>
      <c r="C96" s="75">
        <v>8284</v>
      </c>
      <c r="D96" s="75">
        <v>14702</v>
      </c>
      <c r="E96" s="40">
        <f t="shared" ca="1" si="1"/>
        <v>90</v>
      </c>
      <c r="F96" s="41">
        <f t="shared" ca="1" si="1"/>
        <v>72</v>
      </c>
      <c r="J96" s="37" t="s">
        <v>27</v>
      </c>
      <c r="K96" s="74">
        <v>8284</v>
      </c>
      <c r="L96" s="74">
        <v>14702</v>
      </c>
      <c r="M96" s="73"/>
      <c r="N96" s="73"/>
    </row>
    <row r="97" spans="2:14" ht="13.5" customHeight="1">
      <c r="B97" s="37" t="s">
        <v>28</v>
      </c>
      <c r="C97" s="75">
        <v>124</v>
      </c>
      <c r="D97" s="75">
        <v>7397</v>
      </c>
      <c r="E97" s="40">
        <f t="shared" ca="1" si="1"/>
        <v>112</v>
      </c>
      <c r="F97" s="41">
        <f t="shared" ca="1" si="1"/>
        <v>92</v>
      </c>
      <c r="J97" s="37" t="s">
        <v>28</v>
      </c>
      <c r="K97" s="74">
        <v>124</v>
      </c>
      <c r="L97" s="74">
        <v>7397</v>
      </c>
      <c r="M97" s="73"/>
      <c r="N97" s="73"/>
    </row>
    <row r="99" spans="2:14" ht="13.5" customHeight="1">
      <c r="L99" t="s">
        <v>76</v>
      </c>
    </row>
    <row r="103" spans="2:14" ht="13.5" customHeight="1" thickBot="1"/>
    <row r="104" spans="2:14" ht="13.5" customHeight="1" thickTop="1">
      <c r="C104" s="42" t="s">
        <v>29</v>
      </c>
      <c r="D104" s="43" t="s">
        <v>30</v>
      </c>
      <c r="E104" s="44"/>
      <c r="F104" s="45" t="s">
        <v>31</v>
      </c>
      <c r="J104" s="42" t="s">
        <v>29</v>
      </c>
      <c r="K104" s="43" t="s">
        <v>30</v>
      </c>
      <c r="L104" s="59"/>
      <c r="M104" s="60" t="s">
        <v>31</v>
      </c>
    </row>
    <row r="105" spans="2:14" ht="13.5" customHeight="1">
      <c r="C105" s="46" t="s">
        <v>32</v>
      </c>
      <c r="D105" s="47" t="s">
        <v>33</v>
      </c>
      <c r="E105" s="48"/>
      <c r="F105" s="49">
        <v>3</v>
      </c>
      <c r="J105" s="61" t="s">
        <v>54</v>
      </c>
      <c r="K105" s="62" t="s">
        <v>55</v>
      </c>
      <c r="L105" s="63"/>
      <c r="M105" s="64">
        <v>88</v>
      </c>
    </row>
    <row r="106" spans="2:14" ht="13.5" customHeight="1">
      <c r="C106" s="50" t="s">
        <v>34</v>
      </c>
      <c r="D106" s="51" t="s">
        <v>35</v>
      </c>
      <c r="E106" s="52"/>
      <c r="F106" s="53" t="s">
        <v>36</v>
      </c>
      <c r="J106" s="65" t="s">
        <v>56</v>
      </c>
      <c r="K106" s="62" t="s">
        <v>57</v>
      </c>
      <c r="L106" s="66"/>
      <c r="M106" s="67">
        <v>8</v>
      </c>
    </row>
    <row r="107" spans="2:14" ht="13.5" customHeight="1">
      <c r="C107" s="50" t="s">
        <v>37</v>
      </c>
      <c r="D107" s="51" t="s">
        <v>38</v>
      </c>
      <c r="E107" s="52"/>
      <c r="F107" s="54">
        <v>7</v>
      </c>
      <c r="J107" s="65" t="s">
        <v>58</v>
      </c>
      <c r="K107" s="68" t="s">
        <v>59</v>
      </c>
      <c r="L107" s="66"/>
      <c r="M107" s="67" t="s">
        <v>60</v>
      </c>
    </row>
    <row r="108" spans="2:14" ht="13.5" customHeight="1">
      <c r="C108" s="50" t="s">
        <v>39</v>
      </c>
      <c r="D108" s="51" t="s">
        <v>40</v>
      </c>
      <c r="E108" s="52"/>
      <c r="F108" s="53" t="s">
        <v>41</v>
      </c>
      <c r="J108" s="65" t="s">
        <v>61</v>
      </c>
      <c r="K108" s="68" t="s">
        <v>62</v>
      </c>
      <c r="L108" s="66"/>
      <c r="M108" s="67" t="s">
        <v>63</v>
      </c>
    </row>
    <row r="109" spans="2:14" ht="13.5" customHeight="1">
      <c r="C109" s="50" t="s">
        <v>42</v>
      </c>
      <c r="D109" s="51" t="s">
        <v>43</v>
      </c>
      <c r="E109" s="52"/>
      <c r="F109" s="54" t="s">
        <v>44</v>
      </c>
      <c r="J109" s="65" t="s">
        <v>64</v>
      </c>
      <c r="K109" s="68" t="s">
        <v>65</v>
      </c>
      <c r="L109" s="66"/>
      <c r="M109" s="67" t="s">
        <v>66</v>
      </c>
    </row>
    <row r="110" spans="2:14" ht="13.5" customHeight="1">
      <c r="C110" s="50" t="s">
        <v>45</v>
      </c>
      <c r="D110" s="51" t="s">
        <v>46</v>
      </c>
      <c r="E110" s="52"/>
      <c r="F110" s="54" t="s">
        <v>47</v>
      </c>
      <c r="J110" s="65" t="s">
        <v>67</v>
      </c>
      <c r="K110" s="68" t="s">
        <v>68</v>
      </c>
      <c r="L110" s="66"/>
      <c r="M110" s="67">
        <v>9</v>
      </c>
    </row>
    <row r="111" spans="2:14" ht="13.5" customHeight="1">
      <c r="C111" s="50" t="s">
        <v>48</v>
      </c>
      <c r="D111" s="51" t="s">
        <v>49</v>
      </c>
      <c r="E111" s="52"/>
      <c r="F111" s="54" t="s">
        <v>50</v>
      </c>
      <c r="J111" s="65" t="s">
        <v>69</v>
      </c>
      <c r="K111" s="68" t="s">
        <v>70</v>
      </c>
      <c r="L111" s="66"/>
      <c r="M111" s="69" t="s">
        <v>71</v>
      </c>
    </row>
    <row r="112" spans="2:14" ht="13.5" customHeight="1" thickBot="1">
      <c r="C112" s="55" t="s">
        <v>51</v>
      </c>
      <c r="D112" s="56" t="s">
        <v>52</v>
      </c>
      <c r="E112" s="57"/>
      <c r="F112" s="58" t="s">
        <v>53</v>
      </c>
      <c r="J112" s="70"/>
      <c r="K112" s="71"/>
      <c r="L112" s="57"/>
      <c r="M112" s="72"/>
    </row>
    <row r="113" spans="2:13" ht="13.5" customHeight="1" thickTop="1"/>
    <row r="115" spans="2:13" ht="13.5" customHeight="1">
      <c r="B115" s="7" t="s">
        <v>85</v>
      </c>
      <c r="C115" s="7"/>
      <c r="D115" s="7"/>
      <c r="E115" s="7"/>
      <c r="I115" s="7" t="s">
        <v>85</v>
      </c>
      <c r="J115" s="7"/>
      <c r="K115" s="7"/>
      <c r="L115" s="7"/>
    </row>
    <row r="117" spans="2:13" ht="13.5" customHeight="1">
      <c r="C117" s="82">
        <v>23518</v>
      </c>
      <c r="D117" s="81" t="s">
        <v>80</v>
      </c>
      <c r="E117" s="82">
        <v>44033</v>
      </c>
      <c r="F117" s="3" t="s">
        <v>81</v>
      </c>
      <c r="G117" s="3"/>
      <c r="H117" s="3"/>
      <c r="I117" s="3"/>
      <c r="J117" s="82">
        <v>23518</v>
      </c>
      <c r="K117" s="81" t="s">
        <v>80</v>
      </c>
      <c r="L117" s="82">
        <v>44033</v>
      </c>
      <c r="M117" s="3" t="s">
        <v>81</v>
      </c>
    </row>
    <row r="118" spans="2:13" ht="13.5" customHeight="1">
      <c r="F118" s="78"/>
      <c r="M118" s="78"/>
    </row>
    <row r="119" spans="2:13" ht="13.5" customHeight="1">
      <c r="C119" s="80">
        <f>DATEDIF($C$117,$E$117,"D")</f>
        <v>20515</v>
      </c>
      <c r="D119" t="s">
        <v>77</v>
      </c>
      <c r="E119" s="79" t="s">
        <v>82</v>
      </c>
      <c r="K119" s="80"/>
      <c r="L119" t="s">
        <v>77</v>
      </c>
    </row>
    <row r="120" spans="2:13" ht="13.5" customHeight="1">
      <c r="C120" s="80">
        <f>DATEDIF($C$117,$E$117,"M")</f>
        <v>674</v>
      </c>
      <c r="D120" t="s">
        <v>78</v>
      </c>
      <c r="E120" s="79" t="s">
        <v>83</v>
      </c>
      <c r="K120" s="80"/>
      <c r="L120" t="s">
        <v>78</v>
      </c>
    </row>
    <row r="121" spans="2:13" ht="13.5" customHeight="1">
      <c r="C121" s="80">
        <f>DATEDIF($C$117,$E$117,"Y")</f>
        <v>56</v>
      </c>
      <c r="D121" t="s">
        <v>79</v>
      </c>
      <c r="E121" s="79" t="s">
        <v>84</v>
      </c>
      <c r="K121" s="80"/>
      <c r="L121" t="s">
        <v>79</v>
      </c>
    </row>
    <row r="123" spans="2:13" ht="13.5" customHeight="1">
      <c r="J123" s="83" t="s">
        <v>86</v>
      </c>
    </row>
    <row r="126" spans="2:13" ht="13.5" customHeight="1">
      <c r="B126" s="7" t="s">
        <v>90</v>
      </c>
      <c r="C126" s="7"/>
      <c r="D126" s="7"/>
      <c r="E126" s="7"/>
      <c r="I126" s="7" t="s">
        <v>90</v>
      </c>
      <c r="J126" s="7"/>
      <c r="K126" s="7"/>
      <c r="L126" s="7"/>
    </row>
    <row r="128" spans="2:13" ht="13.5" customHeight="1">
      <c r="B128" s="1" t="s">
        <v>4</v>
      </c>
      <c r="C128" s="90" t="s">
        <v>87</v>
      </c>
      <c r="I128" s="1" t="s">
        <v>4</v>
      </c>
      <c r="J128" s="90" t="s">
        <v>87</v>
      </c>
    </row>
    <row r="130" spans="2:13" ht="13.5" customHeight="1">
      <c r="C130" s="87" t="s">
        <v>19</v>
      </c>
      <c r="D130" s="85">
        <v>1000</v>
      </c>
      <c r="E130" s="84"/>
      <c r="F130" s="84"/>
      <c r="G130" s="84"/>
      <c r="K130" s="87" t="s">
        <v>19</v>
      </c>
      <c r="L130" s="85">
        <v>1000</v>
      </c>
    </row>
    <row r="131" spans="2:13" ht="13.5" customHeight="1">
      <c r="C131" s="87" t="s">
        <v>88</v>
      </c>
      <c r="D131" s="86">
        <v>0.30555555555555552</v>
      </c>
      <c r="E131" s="84"/>
      <c r="F131" s="84"/>
      <c r="G131" s="84"/>
      <c r="K131" s="87" t="s">
        <v>88</v>
      </c>
      <c r="L131" s="86">
        <v>0.30555555555555552</v>
      </c>
    </row>
    <row r="132" spans="2:13" ht="13.5" customHeight="1">
      <c r="C132" s="12"/>
      <c r="D132" s="12"/>
      <c r="F132" s="84"/>
      <c r="G132" s="84"/>
      <c r="K132" s="12"/>
      <c r="L132" s="12"/>
    </row>
    <row r="133" spans="2:13" ht="13.5" customHeight="1">
      <c r="C133" s="12" t="s">
        <v>89</v>
      </c>
      <c r="D133" s="88">
        <f>D131/"1:00:00"*D130</f>
        <v>7333.333333333333</v>
      </c>
      <c r="F133" s="84"/>
      <c r="G133" s="84"/>
      <c r="K133" s="12" t="s">
        <v>89</v>
      </c>
      <c r="L133" s="89"/>
    </row>
    <row r="134" spans="2:13" ht="13.5" customHeight="1">
      <c r="C134" s="84"/>
      <c r="F134" s="84"/>
      <c r="G134" s="84"/>
    </row>
    <row r="135" spans="2:13" ht="13.5" customHeight="1">
      <c r="C135" s="84"/>
      <c r="F135" s="84"/>
      <c r="G135" s="84"/>
    </row>
    <row r="141" spans="2:13" ht="13.5" customHeight="1">
      <c r="C141" s="1"/>
    </row>
    <row r="142" spans="2:13" ht="13.5" customHeight="1">
      <c r="B142" s="1" t="s">
        <v>5</v>
      </c>
      <c r="C142" s="90" t="s">
        <v>91</v>
      </c>
      <c r="I142" s="1" t="s">
        <v>5</v>
      </c>
      <c r="J142" s="90" t="s">
        <v>91</v>
      </c>
    </row>
    <row r="143" spans="2:13" ht="13.5" customHeight="1">
      <c r="C143" s="92" t="s">
        <v>92</v>
      </c>
      <c r="J143" s="92" t="s">
        <v>92</v>
      </c>
    </row>
    <row r="144" spans="2:13" ht="13.5" customHeight="1">
      <c r="F144" s="94">
        <f>SUM(F150:F161)/"1:00:00"*980</f>
        <v>59780.000000000007</v>
      </c>
      <c r="M144" s="32"/>
    </row>
    <row r="148" spans="3:13" ht="13.5" customHeight="1">
      <c r="C148" s="97" t="s">
        <v>96</v>
      </c>
      <c r="D148" s="97"/>
      <c r="E148" s="98"/>
      <c r="F148" s="29"/>
      <c r="G148" s="97"/>
      <c r="H148" s="97"/>
      <c r="I148" s="97"/>
      <c r="J148" s="97" t="s">
        <v>96</v>
      </c>
      <c r="K148" s="97"/>
      <c r="L148" s="98"/>
      <c r="M148" s="29"/>
    </row>
    <row r="149" spans="3:13" ht="13.5" customHeight="1">
      <c r="C149" s="31" t="s">
        <v>2</v>
      </c>
      <c r="D149" s="31" t="s">
        <v>17</v>
      </c>
      <c r="E149" s="31" t="s">
        <v>18</v>
      </c>
      <c r="F149" s="31" t="s">
        <v>10</v>
      </c>
      <c r="J149" s="31" t="s">
        <v>2</v>
      </c>
      <c r="K149" s="31" t="s">
        <v>17</v>
      </c>
      <c r="L149" s="31" t="s">
        <v>18</v>
      </c>
      <c r="M149" s="31" t="s">
        <v>10</v>
      </c>
    </row>
    <row r="150" spans="3:13" ht="13.5" customHeight="1">
      <c r="C150" s="36">
        <v>41487</v>
      </c>
      <c r="D150" s="30">
        <v>0.41666666666666669</v>
      </c>
      <c r="E150" s="30">
        <v>0.66666666666666663</v>
      </c>
      <c r="F150" s="91">
        <f>E150-D150</f>
        <v>0.24999999999999994</v>
      </c>
      <c r="J150" s="100">
        <v>41487</v>
      </c>
      <c r="K150" s="30">
        <v>0.41666666666666669</v>
      </c>
      <c r="L150" s="30">
        <v>0.66666666666666663</v>
      </c>
      <c r="M150" s="91">
        <f>L150-K150</f>
        <v>0.24999999999999994</v>
      </c>
    </row>
    <row r="151" spans="3:13" ht="13.5" customHeight="1">
      <c r="C151" s="36">
        <f>C150+1</f>
        <v>41488</v>
      </c>
      <c r="D151" s="30">
        <v>0.45833333333333331</v>
      </c>
      <c r="E151" s="30">
        <v>0.75</v>
      </c>
      <c r="F151" s="91">
        <f t="shared" ref="F151:F161" si="2">E151-D151</f>
        <v>0.29166666666666669</v>
      </c>
      <c r="J151" s="100"/>
      <c r="K151" s="30">
        <v>0.45833333333333331</v>
      </c>
      <c r="L151" s="30">
        <v>0.75</v>
      </c>
      <c r="M151" s="91">
        <f t="shared" ref="M151:M161" si="3">L151-K151</f>
        <v>0.29166666666666669</v>
      </c>
    </row>
    <row r="152" spans="3:13" ht="13.5" customHeight="1">
      <c r="C152" s="36">
        <f t="shared" ref="C152:C161" si="4">C151+1</f>
        <v>41489</v>
      </c>
      <c r="D152" s="10"/>
      <c r="E152" s="10"/>
      <c r="F152" s="91">
        <f t="shared" si="2"/>
        <v>0</v>
      </c>
      <c r="J152" s="100"/>
      <c r="K152" s="10"/>
      <c r="L152" s="10"/>
      <c r="M152" s="91">
        <f t="shared" si="3"/>
        <v>0</v>
      </c>
    </row>
    <row r="153" spans="3:13" ht="13.5" customHeight="1">
      <c r="C153" s="36">
        <f t="shared" si="4"/>
        <v>41490</v>
      </c>
      <c r="D153" s="30">
        <v>0.60416666666666663</v>
      </c>
      <c r="E153" s="30">
        <v>0.85416666666666663</v>
      </c>
      <c r="F153" s="91">
        <f t="shared" si="2"/>
        <v>0.25</v>
      </c>
      <c r="J153" s="100"/>
      <c r="K153" s="30">
        <v>0.60416666666666663</v>
      </c>
      <c r="L153" s="30">
        <v>0.85416666666666663</v>
      </c>
      <c r="M153" s="91">
        <f t="shared" si="3"/>
        <v>0.25</v>
      </c>
    </row>
    <row r="154" spans="3:13" ht="13.5" customHeight="1">
      <c r="C154" s="36">
        <f t="shared" si="4"/>
        <v>41491</v>
      </c>
      <c r="D154" s="10"/>
      <c r="E154" s="10"/>
      <c r="F154" s="91">
        <f t="shared" si="2"/>
        <v>0</v>
      </c>
      <c r="J154" s="100"/>
      <c r="K154" s="10"/>
      <c r="L154" s="10"/>
      <c r="M154" s="91">
        <f t="shared" si="3"/>
        <v>0</v>
      </c>
    </row>
    <row r="155" spans="3:13" ht="13.5" customHeight="1">
      <c r="C155" s="36">
        <f t="shared" si="4"/>
        <v>41492</v>
      </c>
      <c r="D155" s="30">
        <v>0.41666666666666669</v>
      </c>
      <c r="E155" s="30">
        <v>0.66666666666666663</v>
      </c>
      <c r="F155" s="91">
        <f t="shared" si="2"/>
        <v>0.24999999999999994</v>
      </c>
      <c r="J155" s="100"/>
      <c r="K155" s="30">
        <v>0.41666666666666669</v>
      </c>
      <c r="L155" s="30">
        <v>0.66666666666666663</v>
      </c>
      <c r="M155" s="91">
        <f t="shared" si="3"/>
        <v>0.24999999999999994</v>
      </c>
    </row>
    <row r="156" spans="3:13" ht="13.5" customHeight="1">
      <c r="C156" s="36">
        <f t="shared" si="4"/>
        <v>41493</v>
      </c>
      <c r="D156" s="30">
        <v>0.4375</v>
      </c>
      <c r="E156" s="30">
        <v>0.64583333333333337</v>
      </c>
      <c r="F156" s="91">
        <f t="shared" si="2"/>
        <v>0.20833333333333337</v>
      </c>
      <c r="J156" s="100"/>
      <c r="K156" s="30">
        <v>0.4375</v>
      </c>
      <c r="L156" s="30">
        <v>0.64583333333333337</v>
      </c>
      <c r="M156" s="91">
        <f t="shared" si="3"/>
        <v>0.20833333333333337</v>
      </c>
    </row>
    <row r="157" spans="3:13" ht="13.5" customHeight="1">
      <c r="C157" s="36">
        <f t="shared" si="4"/>
        <v>41494</v>
      </c>
      <c r="D157" s="30">
        <v>0.41666666666666669</v>
      </c>
      <c r="E157" s="30">
        <v>0.70833333333333337</v>
      </c>
      <c r="F157" s="91">
        <f t="shared" si="2"/>
        <v>0.29166666666666669</v>
      </c>
      <c r="J157" s="100"/>
      <c r="K157" s="30">
        <v>0.41666666666666669</v>
      </c>
      <c r="L157" s="30">
        <v>0.70833333333333337</v>
      </c>
      <c r="M157" s="91">
        <f t="shared" si="3"/>
        <v>0.29166666666666669</v>
      </c>
    </row>
    <row r="158" spans="3:13" ht="13.5" customHeight="1">
      <c r="C158" s="36">
        <f t="shared" si="4"/>
        <v>41495</v>
      </c>
      <c r="D158" s="30">
        <v>0.54166666666666663</v>
      </c>
      <c r="E158" s="30">
        <v>0.89583333333333337</v>
      </c>
      <c r="F158" s="91">
        <f t="shared" si="2"/>
        <v>0.35416666666666674</v>
      </c>
      <c r="J158" s="100"/>
      <c r="K158" s="30">
        <v>0.54166666666666663</v>
      </c>
      <c r="L158" s="30">
        <v>0.89583333333333337</v>
      </c>
      <c r="M158" s="91">
        <f t="shared" si="3"/>
        <v>0.35416666666666674</v>
      </c>
    </row>
    <row r="159" spans="3:13" ht="13.5" customHeight="1">
      <c r="C159" s="36">
        <f t="shared" si="4"/>
        <v>41496</v>
      </c>
      <c r="D159" s="30">
        <v>0.41666666666666669</v>
      </c>
      <c r="E159" s="30">
        <v>0.79166666666666663</v>
      </c>
      <c r="F159" s="91">
        <f t="shared" si="2"/>
        <v>0.37499999999999994</v>
      </c>
      <c r="J159" s="100"/>
      <c r="K159" s="30">
        <v>0.41666666666666669</v>
      </c>
      <c r="L159" s="30">
        <v>0.79166666666666663</v>
      </c>
      <c r="M159" s="91">
        <f t="shared" si="3"/>
        <v>0.37499999999999994</v>
      </c>
    </row>
    <row r="160" spans="3:13" ht="13.5" customHeight="1">
      <c r="C160" s="36">
        <f t="shared" si="4"/>
        <v>41497</v>
      </c>
      <c r="D160" s="10"/>
      <c r="E160" s="10"/>
      <c r="F160" s="91">
        <f t="shared" si="2"/>
        <v>0</v>
      </c>
      <c r="J160" s="100"/>
      <c r="K160" s="10"/>
      <c r="L160" s="10"/>
      <c r="M160" s="91">
        <f t="shared" si="3"/>
        <v>0</v>
      </c>
    </row>
    <row r="161" spans="3:13" ht="13.5" customHeight="1">
      <c r="C161" s="36">
        <f t="shared" si="4"/>
        <v>41498</v>
      </c>
      <c r="D161" s="30">
        <v>0.45833333333333331</v>
      </c>
      <c r="E161" s="30">
        <v>0.72916666666666663</v>
      </c>
      <c r="F161" s="91">
        <f t="shared" si="2"/>
        <v>0.27083333333333331</v>
      </c>
      <c r="J161" s="100"/>
      <c r="K161" s="30">
        <v>0.45833333333333331</v>
      </c>
      <c r="L161" s="30">
        <v>0.72916666666666663</v>
      </c>
      <c r="M161" s="91">
        <f t="shared" si="3"/>
        <v>0.27083333333333331</v>
      </c>
    </row>
    <row r="162" spans="3:13" ht="13.5" customHeight="1">
      <c r="F162" s="93"/>
    </row>
  </sheetData>
  <mergeCells count="5">
    <mergeCell ref="C12:M12"/>
    <mergeCell ref="J52:M52"/>
    <mergeCell ref="J22:M22"/>
    <mergeCell ref="C10:N10"/>
    <mergeCell ref="A1:I1"/>
  </mergeCells>
  <phoneticPr fontId="2"/>
  <conditionalFormatting sqref="C150:C161">
    <cfRule type="expression" dxfId="1" priority="1" stopIfTrue="1">
      <formula>WEEKDAY(C150)=1</formula>
    </cfRule>
    <cfRule type="expression" dxfId="0" priority="2" stopIfTrue="1">
      <formula>WEEKDAY(C150)=7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2013-02-13T23:02:52Z</dcterms:modified>
</cp:coreProperties>
</file>