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9" i="1" l="1"/>
  <c r="F70" i="1"/>
  <c r="F71" i="1"/>
  <c r="F72" i="1"/>
  <c r="F73" i="1"/>
  <c r="F74" i="1"/>
  <c r="F75" i="1"/>
  <c r="F68" i="1"/>
  <c r="F30" i="1"/>
  <c r="F37" i="1"/>
  <c r="F36" i="1"/>
  <c r="F35" i="1"/>
  <c r="F34" i="1"/>
  <c r="F33" i="1"/>
  <c r="F32" i="1"/>
  <c r="F31" i="1"/>
  <c r="I50" i="2"/>
  <c r="I49" i="2"/>
  <c r="I48" i="2"/>
  <c r="I43" i="2"/>
  <c r="I44" i="2"/>
  <c r="I45" i="2" s="1"/>
  <c r="G45" i="2"/>
  <c r="K40" i="2"/>
  <c r="C40" i="2" s="1"/>
  <c r="K39" i="2"/>
  <c r="C39" i="2" s="1"/>
  <c r="K38" i="2"/>
  <c r="C38" i="2" s="1"/>
  <c r="K37" i="2"/>
  <c r="C37" i="2" s="1"/>
  <c r="K36" i="2"/>
  <c r="C36" i="2" s="1"/>
  <c r="K35" i="2"/>
  <c r="C35" i="2" s="1"/>
  <c r="K34" i="2"/>
  <c r="C34" i="2" s="1"/>
  <c r="K33" i="2"/>
  <c r="C33" i="2" s="1"/>
  <c r="K32" i="2"/>
  <c r="C32" i="2" s="1"/>
</calcChain>
</file>

<file path=xl/comments1.xml><?xml version="1.0" encoding="utf-8"?>
<comments xmlns="http://schemas.openxmlformats.org/spreadsheetml/2006/main">
  <authors>
    <author>根津良彦</author>
  </authors>
  <commentList>
    <comment ref="F3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C30</t>
        </r>
        <r>
          <rPr>
            <b/>
            <sz val="11"/>
            <color indexed="17"/>
            <rFont val="ＭＳ Ｐゴシック"/>
            <family val="3"/>
            <charset val="128"/>
          </rPr>
          <t>&gt;=85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D30</t>
        </r>
        <r>
          <rPr>
            <b/>
            <sz val="11"/>
            <color indexed="17"/>
            <rFont val="ＭＳ Ｐゴシック"/>
            <family val="3"/>
            <charset val="128"/>
          </rPr>
          <t>&gt;=80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E30</t>
        </r>
        <r>
          <rPr>
            <b/>
            <sz val="11"/>
            <color indexed="17"/>
            <rFont val="ＭＳ Ｐゴシック"/>
            <family val="3"/>
            <charset val="128"/>
          </rPr>
          <t>&gt;=90</t>
        </r>
        <r>
          <rPr>
            <b/>
            <sz val="11"/>
            <color indexed="81"/>
            <rFont val="ＭＳ Ｐゴシック"/>
            <family val="3"/>
            <charset val="128"/>
          </rPr>
          <t>),"採用","不採用")</t>
        </r>
      </text>
    </comment>
    <comment ref="F6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C68</t>
        </r>
        <r>
          <rPr>
            <b/>
            <sz val="11"/>
            <color indexed="17"/>
            <rFont val="ＭＳ Ｐゴシック"/>
            <family val="3"/>
            <charset val="128"/>
          </rPr>
          <t>&gt;=85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D68</t>
        </r>
        <r>
          <rPr>
            <b/>
            <sz val="11"/>
            <color indexed="17"/>
            <rFont val="ＭＳ Ｐゴシック"/>
            <family val="3"/>
            <charset val="128"/>
          </rPr>
          <t>&gt;=80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E68</t>
        </r>
        <r>
          <rPr>
            <b/>
            <sz val="11"/>
            <color indexed="17"/>
            <rFont val="ＭＳ Ｐゴシック"/>
            <family val="3"/>
            <charset val="128"/>
          </rPr>
          <t>&gt;=90</t>
        </r>
        <r>
          <rPr>
            <b/>
            <sz val="11"/>
            <color indexed="81"/>
            <rFont val="ＭＳ Ｐゴシック"/>
            <family val="3"/>
            <charset val="128"/>
          </rPr>
          <t>),"採用","不採用")</t>
        </r>
      </text>
    </comment>
  </commentList>
</comments>
</file>

<file path=xl/comments2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<sst xmlns="http://schemas.openxmlformats.org/spreadsheetml/2006/main" count="222" uniqueCount="110">
  <si>
    <t>会員番号</t>
    <rPh sb="0" eb="2">
      <t>カイイン</t>
    </rPh>
    <rPh sb="2" eb="4">
      <t>バンゴウ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</si>
  <si>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</si>
  <si>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</si>
  <si>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</si>
  <si>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</si>
  <si>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男</t>
    <rPh sb="0" eb="1">
      <t>オトコ</t>
    </rPh>
    <phoneticPr fontId="2"/>
  </si>
  <si>
    <t>神奈川県</t>
  </si>
  <si>
    <t>女</t>
    <rPh sb="0" eb="1">
      <t>オンナ</t>
    </rPh>
    <phoneticPr fontId="2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</si>
  <si>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</si>
  <si>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</si>
  <si>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</si>
  <si>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</si>
  <si>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</si>
  <si>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</si>
  <si>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</si>
  <si>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</si>
  <si>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</si>
  <si>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</si>
  <si>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</si>
  <si>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</si>
  <si>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</si>
  <si>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</si>
  <si>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</si>
  <si>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</si>
  <si>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</si>
  <si>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</si>
  <si>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</si>
  <si>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</si>
  <si>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</si>
  <si>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</si>
  <si>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2"/>
  </si>
  <si>
    <t>２</t>
    <phoneticPr fontId="2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</si>
  <si>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</si>
  <si>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</si>
  <si>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</si>
  <si>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</si>
  <si>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</si>
  <si>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</si>
  <si>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</si>
  <si>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</si>
  <si>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</si>
  <si>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</si>
  <si>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</si>
  <si>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</si>
  <si>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</si>
  <si>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</si>
  <si>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</si>
  <si>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</si>
  <si>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</si>
  <si>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</si>
  <si>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2"/>
  </si>
  <si>
    <t>（問題１）</t>
    <rPh sb="1" eb="3">
      <t>モンダイ</t>
    </rPh>
    <phoneticPr fontId="2"/>
  </si>
  <si>
    <t>ゴルフ大会</t>
    <rPh sb="3" eb="5">
      <t>タイカイ</t>
    </rPh>
    <phoneticPr fontId="2"/>
  </si>
  <si>
    <t>順位(答)</t>
    <rPh sb="0" eb="2">
      <t>ジュンイ</t>
    </rPh>
    <phoneticPr fontId="2"/>
  </si>
  <si>
    <t>順位</t>
    <rPh sb="0" eb="2">
      <t>ジュンイ</t>
    </rPh>
    <phoneticPr fontId="2"/>
  </si>
  <si>
    <t>名前</t>
    <rPh sb="0" eb="2">
      <t>ナマエ</t>
    </rPh>
    <phoneticPr fontId="2"/>
  </si>
  <si>
    <t>第３回</t>
    <rPh sb="0" eb="1">
      <t>ダイ</t>
    </rPh>
    <rPh sb="2" eb="3">
      <t>カイ</t>
    </rPh>
    <phoneticPr fontId="2"/>
  </si>
  <si>
    <t>平均</t>
    <rPh sb="0" eb="2">
      <t>ヘイキン</t>
    </rPh>
    <phoneticPr fontId="2"/>
  </si>
  <si>
    <t>平均(答)</t>
    <rPh sb="0" eb="2">
      <t>ヘイキン</t>
    </rPh>
    <rPh sb="3" eb="4">
      <t>コタ</t>
    </rPh>
    <phoneticPr fontId="2"/>
  </si>
  <si>
    <t>料金</t>
    <rPh sb="0" eb="2">
      <t>リョウキン</t>
    </rPh>
    <phoneticPr fontId="2"/>
  </si>
  <si>
    <t>長嶋</t>
    <rPh sb="0" eb="2">
      <t>ナガシマ</t>
    </rPh>
    <phoneticPr fontId="2"/>
  </si>
  <si>
    <t>金田</t>
    <rPh sb="0" eb="2">
      <t>カネダ</t>
    </rPh>
    <phoneticPr fontId="2"/>
  </si>
  <si>
    <t>田淵</t>
    <rPh sb="0" eb="2">
      <t>タブチ</t>
    </rPh>
    <phoneticPr fontId="2"/>
  </si>
  <si>
    <t>江夏</t>
    <rPh sb="0" eb="2">
      <t>エナツ</t>
    </rPh>
    <phoneticPr fontId="2"/>
  </si>
  <si>
    <t>松井</t>
    <rPh sb="0" eb="2">
      <t>マツイ</t>
    </rPh>
    <phoneticPr fontId="2"/>
  </si>
  <si>
    <t>高橋</t>
    <rPh sb="0" eb="2">
      <t>タカハシ</t>
    </rPh>
    <phoneticPr fontId="2"/>
  </si>
  <si>
    <t>掛布</t>
    <rPh sb="0" eb="1">
      <t>カケ</t>
    </rPh>
    <rPh sb="1" eb="2">
      <t>フ</t>
    </rPh>
    <phoneticPr fontId="2"/>
  </si>
  <si>
    <t>江藤</t>
    <rPh sb="0" eb="2">
      <t>エトウ</t>
    </rPh>
    <phoneticPr fontId="2"/>
  </si>
  <si>
    <t>清原</t>
    <rPh sb="0" eb="2">
      <t>キヨハラ</t>
    </rPh>
    <phoneticPr fontId="2"/>
  </si>
  <si>
    <t>男だけの料金を求めなさい。</t>
    <rPh sb="0" eb="1">
      <t>オトコ</t>
    </rPh>
    <rPh sb="4" eb="6">
      <t>リョウキン</t>
    </rPh>
    <rPh sb="7" eb="8">
      <t>モト</t>
    </rPh>
    <phoneticPr fontId="2"/>
  </si>
  <si>
    <t>答</t>
    <rPh sb="0" eb="1">
      <t>コタ</t>
    </rPh>
    <phoneticPr fontId="2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</si>
  <si>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</si>
  <si>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2"/>
  </si>
  <si>
    <t>=SUMIF(D91:D99,"女",L91:L99)</t>
  </si>
  <si>
    <t>計</t>
    <rPh sb="0" eb="1">
      <t>ケイ</t>
    </rPh>
    <phoneticPr fontId="2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</si>
  <si>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2"/>
  </si>
  <si>
    <t>第１位</t>
    <rPh sb="0" eb="1">
      <t>ダイ</t>
    </rPh>
    <rPh sb="2" eb="3">
      <t>イ</t>
    </rPh>
    <phoneticPr fontId="2"/>
  </si>
  <si>
    <t>=SMALL($G$91:$I$99,1)</t>
  </si>
  <si>
    <t>第２位</t>
    <rPh sb="0" eb="1">
      <t>ダイ</t>
    </rPh>
    <rPh sb="2" eb="3">
      <t>イ</t>
    </rPh>
    <phoneticPr fontId="2"/>
  </si>
  <si>
    <t>=SMALL($G$91:$I$99,2)</t>
  </si>
  <si>
    <t>第３位</t>
    <rPh sb="0" eb="1">
      <t>ダイ</t>
    </rPh>
    <rPh sb="2" eb="3">
      <t>イ</t>
    </rPh>
    <phoneticPr fontId="2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</si>
  <si>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</si>
  <si>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2"/>
  </si>
  <si>
    <t>スコアー</t>
    <phoneticPr fontId="2"/>
  </si>
  <si>
    <t>評価</t>
    <rPh sb="0" eb="2">
      <t>ヒョウカ</t>
    </rPh>
    <phoneticPr fontId="2"/>
  </si>
  <si>
    <t>国語</t>
    <rPh sb="0" eb="2">
      <t>コクゴ</t>
    </rPh>
    <phoneticPr fontId="2"/>
  </si>
  <si>
    <t>左のように設定してみましょう</t>
    <rPh sb="0" eb="1">
      <t>ヒダリ</t>
    </rPh>
    <rPh sb="5" eb="7">
      <t>セッテイ</t>
    </rPh>
    <phoneticPr fontId="2"/>
  </si>
  <si>
    <t>採用試験成績表</t>
    <rPh sb="0" eb="2">
      <t>サイヨウ</t>
    </rPh>
    <rPh sb="2" eb="4">
      <t>シケン</t>
    </rPh>
    <rPh sb="4" eb="7">
      <t>セイセキヒョウ</t>
    </rPh>
    <phoneticPr fontId="2"/>
  </si>
  <si>
    <t>英語</t>
    <rPh sb="0" eb="2">
      <t>エイゴ</t>
    </rPh>
    <phoneticPr fontId="2"/>
  </si>
  <si>
    <t>時事</t>
    <rPh sb="0" eb="2">
      <t>ジジモンダイ</t>
    </rPh>
    <phoneticPr fontId="2"/>
  </si>
  <si>
    <t>国語＝８５以上</t>
  </si>
  <si>
    <t>英語＝８０以上</t>
    <phoneticPr fontId="2"/>
  </si>
  <si>
    <t>時事＝９０以上</t>
    <phoneticPr fontId="2"/>
  </si>
  <si>
    <t>以外を「不採用」と判定しましょう。</t>
    <rPh sb="0" eb="2">
      <t>イガイ</t>
    </rPh>
    <rPh sb="4" eb="7">
      <t>フサイヨウ</t>
    </rPh>
    <rPh sb="9" eb="11">
      <t>ハンテイ</t>
    </rPh>
    <phoneticPr fontId="2"/>
  </si>
  <si>
    <r>
      <t>｛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rFont val="ＭＳ Ｐゴシック"/>
        <family val="3"/>
        <charset val="128"/>
      </rPr>
      <t>｝を利用</t>
    </r>
    <rPh sb="6" eb="8">
      <t>リヨウ</t>
    </rPh>
    <phoneticPr fontId="2"/>
  </si>
  <si>
    <r>
      <t>ＩＦ関数</t>
    </r>
    <r>
      <rPr>
        <sz val="11"/>
        <rFont val="ＭＳ Ｐゴシック"/>
        <family val="3"/>
        <charset val="128"/>
      </rPr>
      <t>の中に</t>
    </r>
    <r>
      <rPr>
        <b/>
        <sz val="11"/>
        <color indexed="10"/>
        <rFont val="ＭＳ Ｐゴシック"/>
        <family val="3"/>
        <charset val="128"/>
      </rPr>
      <t>ＯＲ関数</t>
    </r>
    <rPh sb="2" eb="4">
      <t>カンスウ</t>
    </rPh>
    <rPh sb="5" eb="6">
      <t>ナカ</t>
    </rPh>
    <rPh sb="9" eb="11">
      <t>カンスウ</t>
    </rPh>
    <phoneticPr fontId="2"/>
  </si>
  <si>
    <t>岡田</t>
    <rPh sb="0" eb="2">
      <t>オカダ</t>
    </rPh>
    <phoneticPr fontId="2"/>
  </si>
  <si>
    <t>清水</t>
    <rPh sb="0" eb="2">
      <t>シミズ</t>
    </rPh>
    <phoneticPr fontId="2"/>
  </si>
  <si>
    <t>遠井</t>
    <rPh sb="0" eb="2">
      <t>トオイ</t>
    </rPh>
    <phoneticPr fontId="2"/>
  </si>
  <si>
    <t>神田</t>
    <rPh sb="0" eb="2">
      <t>カンダ</t>
    </rPh>
    <phoneticPr fontId="2"/>
  </si>
  <si>
    <t>時田</t>
    <rPh sb="0" eb="2">
      <t>トキタ</t>
    </rPh>
    <phoneticPr fontId="2"/>
  </si>
  <si>
    <t>高石</t>
    <rPh sb="0" eb="2">
      <t>タカイシ</t>
    </rPh>
    <phoneticPr fontId="2"/>
  </si>
  <si>
    <t>石原</t>
    <rPh sb="0" eb="2">
      <t>イシハラ</t>
    </rPh>
    <phoneticPr fontId="2"/>
  </si>
  <si>
    <t>（問題2）</t>
    <rPh sb="1" eb="3">
      <t>モンダイ</t>
    </rPh>
    <phoneticPr fontId="2"/>
  </si>
  <si>
    <t>（問題3）</t>
    <rPh sb="1" eb="3">
      <t>モンダイ</t>
    </rPh>
    <phoneticPr fontId="2"/>
  </si>
  <si>
    <r>
      <t>「採用者」を</t>
    </r>
    <r>
      <rPr>
        <b/>
        <sz val="11"/>
        <color indexed="12"/>
        <rFont val="ＭＳ Ｐゴシック"/>
        <family val="3"/>
        <charset val="128"/>
      </rPr>
      <t>青文字で識別</t>
    </r>
    <r>
      <rPr>
        <sz val="11"/>
        <rFont val="ＭＳ Ｐゴシック"/>
        <family val="3"/>
        <charset val="128"/>
      </rPr>
      <t>しましょう｛</t>
    </r>
    <r>
      <rPr>
        <sz val="11"/>
        <color indexed="12"/>
        <rFont val="ＭＳ Ｐゴシック"/>
        <family val="3"/>
        <charset val="128"/>
      </rPr>
      <t>条件付き書式</t>
    </r>
    <r>
      <rPr>
        <sz val="11"/>
        <rFont val="ＭＳ Ｐゴシック"/>
        <family val="3"/>
        <charset val="128"/>
      </rPr>
      <t>｝</t>
    </r>
    <rPh sb="1" eb="4">
      <t>サイヨウシャ</t>
    </rPh>
    <rPh sb="6" eb="7">
      <t>アオ</t>
    </rPh>
    <rPh sb="7" eb="9">
      <t>モジ</t>
    </rPh>
    <rPh sb="10" eb="12">
      <t>シキベツ</t>
    </rPh>
    <rPh sb="18" eb="21">
      <t>ジョウケンツ</t>
    </rPh>
    <rPh sb="22" eb="24">
      <t>ショシキ</t>
    </rPh>
    <phoneticPr fontId="2"/>
  </si>
  <si>
    <r>
      <t>次の</t>
    </r>
    <r>
      <rPr>
        <b/>
        <sz val="11"/>
        <color rgb="FFFF0000"/>
        <rFont val="ＭＳ Ｐゴシック"/>
        <family val="3"/>
        <charset val="128"/>
      </rPr>
      <t>全てを満たせば</t>
    </r>
    <r>
      <rPr>
        <sz val="11"/>
        <rFont val="ＭＳ Ｐゴシック"/>
        <family val="3"/>
        <charset val="128"/>
      </rPr>
      <t>「採用」と判定</t>
    </r>
    <rPh sb="0" eb="1">
      <t>ツギ</t>
    </rPh>
    <rPh sb="2" eb="3">
      <t>スベ</t>
    </rPh>
    <rPh sb="5" eb="6">
      <t>ミ</t>
    </rPh>
    <rPh sb="10" eb="12">
      <t>サイヨウ</t>
    </rPh>
    <rPh sb="14" eb="16">
      <t>ハンテイ</t>
    </rPh>
    <phoneticPr fontId="2"/>
  </si>
  <si>
    <r>
      <t>次の</t>
    </r>
    <r>
      <rPr>
        <b/>
        <sz val="11"/>
        <color rgb="FFFF0000"/>
        <rFont val="ＭＳ Ｐゴシック"/>
        <family val="3"/>
        <charset val="128"/>
      </rPr>
      <t>いずれかを満たせば</t>
    </r>
    <r>
      <rPr>
        <sz val="11"/>
        <rFont val="ＭＳ Ｐゴシック"/>
        <family val="3"/>
        <charset val="128"/>
      </rPr>
      <t>「採用」と判定</t>
    </r>
    <rPh sb="0" eb="1">
      <t>ツギ</t>
    </rPh>
    <rPh sb="7" eb="8">
      <t>ミ</t>
    </rPh>
    <rPh sb="12" eb="14">
      <t>サイヨウ</t>
    </rPh>
    <rPh sb="16" eb="18">
      <t>ハンテイ</t>
    </rPh>
    <phoneticPr fontId="2"/>
  </si>
  <si>
    <r>
      <t>ＩＦ関数</t>
    </r>
    <r>
      <rPr>
        <sz val="11"/>
        <rFont val="ＭＳ Ｐゴシック"/>
        <family val="3"/>
        <charset val="128"/>
      </rPr>
      <t>の中に</t>
    </r>
    <r>
      <rPr>
        <b/>
        <sz val="11"/>
        <color indexed="10"/>
        <rFont val="ＭＳ Ｐゴシック"/>
        <family val="3"/>
        <charset val="128"/>
      </rPr>
      <t>ＡＮＤ関数</t>
    </r>
    <rPh sb="2" eb="4">
      <t>カンスウ</t>
    </rPh>
    <rPh sb="5" eb="6">
      <t>ナカ</t>
    </rPh>
    <rPh sb="10" eb="12">
      <t>カンスウ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</si>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</sst>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yyyy&quot;年&quot;m&quot;月&quot;;@"/>
    <numFmt numFmtId="179" formatCode="0.0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/>
    </xf>
    <xf numFmtId="38" fontId="1" fillId="0" borderId="0" xfId="1" applyFont="1" applyFill="1" applyBorder="1" applyAlignment="1"/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14" fontId="10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/>
    </xf>
    <xf numFmtId="0" fontId="9" fillId="0" borderId="4" xfId="1" applyNumberFormat="1" applyFont="1" applyBorder="1" applyAlignment="1"/>
    <xf numFmtId="49" fontId="9" fillId="0" borderId="5" xfId="0" applyNumberFormat="1" applyFont="1" applyBorder="1" applyAlignment="1">
      <alignment horizontal="center"/>
    </xf>
    <xf numFmtId="0" fontId="9" fillId="0" borderId="6" xfId="0" applyFont="1" applyBorder="1">
      <alignment vertical="center"/>
    </xf>
    <xf numFmtId="0" fontId="9" fillId="0" borderId="6" xfId="0" applyFont="1" applyBorder="1" applyAlignment="1">
      <alignment horizontal="center"/>
    </xf>
    <xf numFmtId="0" fontId="9" fillId="0" borderId="7" xfId="1" applyNumberFormat="1" applyFont="1" applyBorder="1" applyAlignment="1"/>
    <xf numFmtId="178" fontId="9" fillId="0" borderId="8" xfId="0" applyNumberFormat="1" applyFont="1" applyBorder="1">
      <alignment vertical="center"/>
    </xf>
    <xf numFmtId="178" fontId="9" fillId="0" borderId="9" xfId="0" applyNumberFormat="1" applyFont="1" applyBorder="1">
      <alignment vertical="center"/>
    </xf>
    <xf numFmtId="178" fontId="9" fillId="0" borderId="10" xfId="0" applyNumberFormat="1" applyFont="1" applyBorder="1">
      <alignment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49" fontId="9" fillId="0" borderId="11" xfId="0" applyNumberFormat="1" applyFont="1" applyBorder="1" applyAlignment="1">
      <alignment horizontal="center"/>
    </xf>
    <xf numFmtId="0" fontId="9" fillId="0" borderId="12" xfId="0" applyFont="1" applyBorder="1">
      <alignment vertical="center"/>
    </xf>
    <xf numFmtId="0" fontId="9" fillId="0" borderId="13" xfId="1" applyNumberFormat="1" applyFont="1" applyBorder="1" applyAlignment="1"/>
    <xf numFmtId="0" fontId="17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/>
    <xf numFmtId="0" fontId="1" fillId="3" borderId="14" xfId="0" applyNumberFormat="1" applyFont="1" applyFill="1" applyBorder="1" applyAlignment="1"/>
    <xf numFmtId="179" fontId="1" fillId="3" borderId="14" xfId="0" applyNumberFormat="1" applyFont="1" applyFill="1" applyBorder="1" applyAlignment="1"/>
    <xf numFmtId="179" fontId="1" fillId="0" borderId="14" xfId="0" applyNumberFormat="1" applyFont="1" applyFill="1" applyBorder="1" applyAlignment="1"/>
    <xf numFmtId="38" fontId="1" fillId="0" borderId="14" xfId="1" applyFont="1" applyFill="1" applyBorder="1" applyAlignment="1"/>
    <xf numFmtId="38" fontId="1" fillId="0" borderId="0" xfId="0" applyNumberFormat="1" applyFont="1" applyFill="1" applyBorder="1" applyAlignment="1"/>
    <xf numFmtId="38" fontId="1" fillId="3" borderId="15" xfId="1" applyFont="1" applyFill="1" applyBorder="1" applyAlignment="1"/>
    <xf numFmtId="0" fontId="17" fillId="0" borderId="0" xfId="0" applyNumberFormat="1" applyFont="1" applyFill="1" applyBorder="1" applyAlignment="1">
      <alignment horizontal="right"/>
    </xf>
    <xf numFmtId="38" fontId="9" fillId="0" borderId="0" xfId="1" applyFont="1" applyFill="1" applyBorder="1" applyAlignment="1"/>
    <xf numFmtId="49" fontId="1" fillId="0" borderId="0" xfId="0" applyNumberFormat="1" applyFont="1" applyFill="1" applyBorder="1" applyAlignment="1">
      <alignment horizontal="left" indent="2"/>
    </xf>
    <xf numFmtId="0" fontId="9" fillId="0" borderId="0" xfId="0" applyNumberFormat="1" applyFont="1" applyFill="1" applyBorder="1" applyAlignment="1">
      <alignment horizontal="right"/>
    </xf>
    <xf numFmtId="38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4" borderId="14" xfId="0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0" fillId="4" borderId="1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6" xfId="0" applyBorder="1">
      <alignment vertical="center"/>
    </xf>
    <xf numFmtId="0" fontId="0" fillId="0" borderId="3" xfId="0" applyBorder="1">
      <alignment vertical="center"/>
    </xf>
    <xf numFmtId="0" fontId="0" fillId="0" borderId="17" xfId="0" applyBorder="1">
      <alignment vertical="center"/>
    </xf>
    <xf numFmtId="0" fontId="23" fillId="0" borderId="0" xfId="0" applyNumberFormat="1" applyFont="1" applyFill="1" applyBorder="1" applyAlignment="1"/>
    <xf numFmtId="0" fontId="22" fillId="0" borderId="0" xfId="0" applyFont="1">
      <alignment vertical="center"/>
    </xf>
    <xf numFmtId="0" fontId="0" fillId="4" borderId="14" xfId="0" quotePrefix="1" applyFill="1" applyBorder="1" applyAlignment="1">
      <alignment horizontal="center"/>
    </xf>
    <xf numFmtId="0" fontId="22" fillId="2" borderId="18" xfId="0" applyNumberFormat="1" applyFont="1" applyFill="1" applyBorder="1" applyAlignment="1"/>
    <xf numFmtId="0" fontId="0" fillId="2" borderId="19" xfId="0" applyFill="1" applyBorder="1">
      <alignment vertical="center"/>
    </xf>
    <xf numFmtId="0" fontId="22" fillId="2" borderId="20" xfId="0" applyFont="1" applyFill="1" applyBorder="1">
      <alignment vertical="center"/>
    </xf>
    <xf numFmtId="0" fontId="0" fillId="2" borderId="21" xfId="0" applyFill="1" applyBorder="1">
      <alignment vertical="center"/>
    </xf>
    <xf numFmtId="0" fontId="22" fillId="2" borderId="22" xfId="0" applyFont="1" applyFill="1" applyBorder="1">
      <alignment vertical="center"/>
    </xf>
    <xf numFmtId="0" fontId="0" fillId="2" borderId="23" xfId="0" applyFill="1" applyBorder="1">
      <alignment vertical="center"/>
    </xf>
    <xf numFmtId="0" fontId="15" fillId="0" borderId="0" xfId="0" applyFont="1">
      <alignment vertical="center"/>
    </xf>
    <xf numFmtId="0" fontId="0" fillId="5" borderId="16" xfId="0" applyFill="1" applyBorder="1">
      <alignment vertical="center"/>
    </xf>
    <xf numFmtId="0" fontId="0" fillId="5" borderId="3" xfId="0" applyFill="1" applyBorder="1">
      <alignment vertical="center"/>
    </xf>
    <xf numFmtId="0" fontId="0" fillId="5" borderId="17" xfId="0" applyFill="1" applyBorder="1">
      <alignment vertic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17" xfId="0" applyFont="1" applyFill="1" applyBorder="1" applyAlignment="1">
      <alignment horizontal="center"/>
    </xf>
    <xf numFmtId="0" fontId="8" fillId="6" borderId="0" xfId="0" applyFont="1" applyFill="1" applyAlignment="1">
      <alignment horizontal="center" vertical="center"/>
    </xf>
    <xf numFmtId="0" fontId="24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3</xdr:row>
      <xdr:rowOff>114300</xdr:rowOff>
    </xdr:from>
    <xdr:to>
      <xdr:col>10</xdr:col>
      <xdr:colOff>266700</xdr:colOff>
      <xdr:row>8</xdr:row>
      <xdr:rowOff>152400</xdr:rowOff>
    </xdr:to>
    <xdr:sp macro="" textlink="">
      <xdr:nvSpPr>
        <xdr:cNvPr id="1025" name="Text Box 1" descr="ブーケ"/>
        <xdr:cNvSpPr txBox="1">
          <a:spLocks noChangeArrowheads="1"/>
        </xdr:cNvSpPr>
      </xdr:nvSpPr>
      <xdr:spPr bwMode="auto">
        <a:xfrm>
          <a:off x="3057525" y="628650"/>
          <a:ext cx="2343150" cy="8953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６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13</xdr:col>
      <xdr:colOff>104775</xdr:colOff>
      <xdr:row>12</xdr:row>
      <xdr:rowOff>104775</xdr:rowOff>
    </xdr:to>
    <xdr:grpSp>
      <xdr:nvGrpSpPr>
        <xdr:cNvPr id="1839" name="Group 815"/>
        <xdr:cNvGrpSpPr>
          <a:grpSpLocks/>
        </xdr:cNvGrpSpPr>
      </xdr:nvGrpSpPr>
      <xdr:grpSpPr bwMode="auto">
        <a:xfrm>
          <a:off x="1057275" y="1495425"/>
          <a:ext cx="6124575" cy="666750"/>
          <a:chOff x="111" y="157"/>
          <a:chExt cx="643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142875</xdr:colOff>
      <xdr:row>24</xdr:row>
      <xdr:rowOff>85725</xdr:rowOff>
    </xdr:from>
    <xdr:to>
      <xdr:col>2</xdr:col>
      <xdr:colOff>57150</xdr:colOff>
      <xdr:row>26</xdr:row>
      <xdr:rowOff>57150</xdr:rowOff>
    </xdr:to>
    <xdr:pic>
      <xdr:nvPicPr>
        <xdr:cNvPr id="1837" name="Picture 81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61950" y="4324350"/>
          <a:ext cx="56197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25</xdr:row>
      <xdr:rowOff>57150</xdr:rowOff>
    </xdr:from>
    <xdr:to>
      <xdr:col>9</xdr:col>
      <xdr:colOff>457200</xdr:colOff>
      <xdr:row>26</xdr:row>
      <xdr:rowOff>133350</xdr:rowOff>
    </xdr:to>
    <xdr:pic>
      <xdr:nvPicPr>
        <xdr:cNvPr id="1838" name="Picture 81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86275" y="4467225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104775</xdr:colOff>
      <xdr:row>41</xdr:row>
      <xdr:rowOff>9525</xdr:rowOff>
    </xdr:from>
    <xdr:to>
      <xdr:col>6</xdr:col>
      <xdr:colOff>123825</xdr:colOff>
      <xdr:row>46</xdr:row>
      <xdr:rowOff>66675</xdr:rowOff>
    </xdr:to>
    <xdr:pic>
      <xdr:nvPicPr>
        <xdr:cNvPr id="1842" name="Picture 81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t="20661"/>
        <a:stretch>
          <a:fillRect/>
        </a:stretch>
      </xdr:blipFill>
      <xdr:spPr bwMode="auto">
        <a:xfrm>
          <a:off x="971550" y="7162800"/>
          <a:ext cx="2609850" cy="914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142875</xdr:colOff>
      <xdr:row>62</xdr:row>
      <xdr:rowOff>85725</xdr:rowOff>
    </xdr:from>
    <xdr:to>
      <xdr:col>2</xdr:col>
      <xdr:colOff>57150</xdr:colOff>
      <xdr:row>64</xdr:row>
      <xdr:rowOff>57150</xdr:rowOff>
    </xdr:to>
    <xdr:pic>
      <xdr:nvPicPr>
        <xdr:cNvPr id="1843" name="Picture 81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61950" y="10963275"/>
          <a:ext cx="56197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63</xdr:row>
      <xdr:rowOff>9525</xdr:rowOff>
    </xdr:from>
    <xdr:to>
      <xdr:col>9</xdr:col>
      <xdr:colOff>504825</xdr:colOff>
      <xdr:row>64</xdr:row>
      <xdr:rowOff>85725</xdr:rowOff>
    </xdr:to>
    <xdr:pic>
      <xdr:nvPicPr>
        <xdr:cNvPr id="1845" name="Picture 82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33900" y="11058525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609600</xdr:colOff>
      <xdr:row>78</xdr:row>
      <xdr:rowOff>123825</xdr:rowOff>
    </xdr:from>
    <xdr:to>
      <xdr:col>6</xdr:col>
      <xdr:colOff>238125</xdr:colOff>
      <xdr:row>84</xdr:row>
      <xdr:rowOff>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t="20833"/>
        <a:stretch>
          <a:fillRect/>
        </a:stretch>
      </xdr:blipFill>
      <xdr:spPr bwMode="auto">
        <a:xfrm>
          <a:off x="828675" y="13744575"/>
          <a:ext cx="2867025" cy="904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9</xdr:col>
      <xdr:colOff>66675</xdr:colOff>
      <xdr:row>76</xdr:row>
      <xdr:rowOff>57150</xdr:rowOff>
    </xdr:from>
    <xdr:to>
      <xdr:col>16</xdr:col>
      <xdr:colOff>638175</xdr:colOff>
      <xdr:row>96</xdr:row>
      <xdr:rowOff>47625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13335000"/>
          <a:ext cx="5057775" cy="3419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06"/>
  <sheetViews>
    <sheetView tabSelected="1" workbookViewId="0">
      <selection activeCell="R74" sqref="R74"/>
    </sheetView>
  </sheetViews>
  <sheetFormatPr defaultRowHeight="13.5" customHeight="1"/>
  <cols>
    <col min="1" max="1" width="2.875" style="1" customWidth="1"/>
    <col min="2" max="7" width="8.5" customWidth="1"/>
    <col min="8" max="8" width="3.5" customWidth="1"/>
    <col min="9" max="9" width="1.5" customWidth="1"/>
    <col min="10" max="15" width="8.5" customWidth="1"/>
    <col min="16" max="16" width="7.875" customWidth="1"/>
  </cols>
  <sheetData>
    <row r="1" spans="1:16" ht="13.5" customHeight="1">
      <c r="A1" s="82" t="s">
        <v>109</v>
      </c>
      <c r="B1" s="82"/>
      <c r="C1" s="82"/>
      <c r="D1" s="82"/>
      <c r="E1" s="82"/>
      <c r="F1" s="82"/>
      <c r="G1" s="82"/>
    </row>
    <row r="9" spans="1:16" ht="13.5" customHeight="1"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6"/>
    </row>
    <row r="10" spans="1:16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3.5" customHeight="1">
      <c r="A12" s="2"/>
      <c r="E12" s="2"/>
      <c r="F12" s="2"/>
      <c r="G12" s="2"/>
      <c r="H12" s="2"/>
      <c r="I12" s="2"/>
      <c r="J12" s="2"/>
      <c r="P12" s="2"/>
    </row>
    <row r="13" spans="1:16" ht="13.5" customHeight="1">
      <c r="A13" s="2"/>
      <c r="E13" s="2"/>
      <c r="F13" s="2"/>
      <c r="G13" s="2"/>
      <c r="H13" s="2"/>
      <c r="I13" s="2"/>
      <c r="J13" s="2"/>
      <c r="P13" s="2"/>
    </row>
    <row r="14" spans="1:16" ht="13.5" customHeight="1">
      <c r="A14" s="2"/>
      <c r="E14" s="2"/>
      <c r="F14" s="2"/>
      <c r="G14" s="2"/>
      <c r="H14" s="2"/>
      <c r="I14" s="2"/>
      <c r="J14" s="2"/>
      <c r="P14" s="2"/>
    </row>
    <row r="15" spans="1:16" ht="13.5" customHeight="1">
      <c r="A15" s="2"/>
      <c r="E15" s="2"/>
      <c r="F15" s="2"/>
      <c r="G15" s="2"/>
      <c r="H15" s="2"/>
      <c r="I15" s="2"/>
      <c r="J15" s="2"/>
      <c r="P15" s="2"/>
    </row>
    <row r="16" spans="1:16" ht="17.25" customHeight="1" thickBot="1">
      <c r="B16" s="13">
        <v>1</v>
      </c>
    </row>
    <row r="17" spans="1:14" s="52" customFormat="1" ht="13.5" customHeight="1" thickTop="1">
      <c r="A17" s="51"/>
      <c r="C17" s="53"/>
    </row>
    <row r="18" spans="1:14" ht="18" customHeight="1">
      <c r="B18" t="s">
        <v>50</v>
      </c>
    </row>
    <row r="19" spans="1:14" ht="15" customHeight="1">
      <c r="K19" s="81" t="s">
        <v>86</v>
      </c>
      <c r="L19" s="81"/>
      <c r="M19" s="81"/>
      <c r="N19" s="81"/>
    </row>
    <row r="21" spans="1:14" ht="13.5" customHeight="1">
      <c r="B21" s="54" t="s">
        <v>51</v>
      </c>
      <c r="C21" t="s">
        <v>107</v>
      </c>
      <c r="H21" s="11"/>
      <c r="I21" s="11"/>
      <c r="J21" s="54" t="s">
        <v>51</v>
      </c>
      <c r="K21" t="s">
        <v>107</v>
      </c>
    </row>
    <row r="22" spans="1:14" ht="13.5" customHeight="1">
      <c r="C22" t="s">
        <v>93</v>
      </c>
      <c r="K22" t="s">
        <v>93</v>
      </c>
    </row>
    <row r="23" spans="1:14" ht="13.5" customHeight="1">
      <c r="D23" s="62"/>
    </row>
    <row r="24" spans="1:14" ht="13.5" customHeight="1">
      <c r="D24" s="63"/>
      <c r="E24" s="65" t="s">
        <v>90</v>
      </c>
      <c r="F24" s="66"/>
      <c r="J24" t="s">
        <v>94</v>
      </c>
      <c r="L24" s="63"/>
      <c r="M24" s="65" t="s">
        <v>90</v>
      </c>
      <c r="N24" s="66"/>
    </row>
    <row r="25" spans="1:14" ht="13.5" customHeight="1">
      <c r="D25" s="63"/>
      <c r="E25" s="67" t="s">
        <v>91</v>
      </c>
      <c r="F25" s="68"/>
      <c r="J25" s="71" t="s">
        <v>95</v>
      </c>
      <c r="L25" s="63"/>
      <c r="M25" s="67" t="s">
        <v>91</v>
      </c>
      <c r="N25" s="68"/>
    </row>
    <row r="26" spans="1:14" ht="13.5" customHeight="1">
      <c r="E26" s="69" t="s">
        <v>92</v>
      </c>
      <c r="F26" s="70"/>
      <c r="M26" s="69" t="s">
        <v>92</v>
      </c>
      <c r="N26" s="70"/>
    </row>
    <row r="28" spans="1:14" ht="13.5" customHeight="1">
      <c r="B28" s="58" t="s">
        <v>87</v>
      </c>
      <c r="J28" s="58" t="s">
        <v>87</v>
      </c>
    </row>
    <row r="29" spans="1:14" ht="13.5" customHeight="1">
      <c r="B29" s="55"/>
      <c r="C29" s="64" t="s">
        <v>85</v>
      </c>
      <c r="D29" s="64" t="s">
        <v>88</v>
      </c>
      <c r="E29" s="57" t="s">
        <v>89</v>
      </c>
      <c r="F29" s="57" t="s">
        <v>84</v>
      </c>
      <c r="J29" s="55"/>
      <c r="K29" s="64" t="s">
        <v>85</v>
      </c>
      <c r="L29" s="64" t="s">
        <v>88</v>
      </c>
      <c r="M29" s="57" t="s">
        <v>89</v>
      </c>
      <c r="N29" s="57" t="s">
        <v>84</v>
      </c>
    </row>
    <row r="30" spans="1:14" ht="13.5" customHeight="1">
      <c r="B30" s="78" t="s">
        <v>96</v>
      </c>
      <c r="C30" s="59">
        <v>85</v>
      </c>
      <c r="D30" s="59">
        <v>65</v>
      </c>
      <c r="E30" s="59">
        <v>95</v>
      </c>
      <c r="F30" s="72" t="str">
        <f t="shared" ref="F30:F37" si="0">IF(OR(C30&gt;=85,D30&gt;=80,E30&gt;=90),"採用","不採用")</f>
        <v>採用</v>
      </c>
      <c r="J30" s="78" t="s">
        <v>96</v>
      </c>
      <c r="K30" s="59">
        <v>85</v>
      </c>
      <c r="L30" s="59">
        <v>65</v>
      </c>
      <c r="M30" s="59">
        <v>95</v>
      </c>
      <c r="N30" s="72"/>
    </row>
    <row r="31" spans="1:14" ht="13.5" customHeight="1">
      <c r="B31" s="79" t="s">
        <v>65</v>
      </c>
      <c r="C31" s="60">
        <v>78</v>
      </c>
      <c r="D31" s="60">
        <v>49</v>
      </c>
      <c r="E31" s="60">
        <v>80</v>
      </c>
      <c r="F31" s="73" t="str">
        <f t="shared" si="0"/>
        <v>不採用</v>
      </c>
      <c r="J31" s="79" t="s">
        <v>65</v>
      </c>
      <c r="K31" s="60">
        <v>78</v>
      </c>
      <c r="L31" s="60">
        <v>49</v>
      </c>
      <c r="M31" s="60">
        <v>80</v>
      </c>
      <c r="N31" s="73"/>
    </row>
    <row r="32" spans="1:14" ht="13.5" customHeight="1">
      <c r="B32" s="79" t="s">
        <v>97</v>
      </c>
      <c r="C32" s="60">
        <v>69</v>
      </c>
      <c r="D32" s="60">
        <v>82</v>
      </c>
      <c r="E32" s="60">
        <v>68</v>
      </c>
      <c r="F32" s="73" t="str">
        <f t="shared" si="0"/>
        <v>採用</v>
      </c>
      <c r="J32" s="79" t="s">
        <v>97</v>
      </c>
      <c r="K32" s="60">
        <v>69</v>
      </c>
      <c r="L32" s="60">
        <v>82</v>
      </c>
      <c r="M32" s="60">
        <v>68</v>
      </c>
      <c r="N32" s="73"/>
    </row>
    <row r="33" spans="2:14" ht="13.5" customHeight="1">
      <c r="B33" s="79" t="s">
        <v>98</v>
      </c>
      <c r="C33" s="60">
        <v>70</v>
      </c>
      <c r="D33" s="60">
        <v>60</v>
      </c>
      <c r="E33" s="60">
        <v>60</v>
      </c>
      <c r="F33" s="73" t="str">
        <f t="shared" si="0"/>
        <v>不採用</v>
      </c>
      <c r="J33" s="79" t="s">
        <v>98</v>
      </c>
      <c r="K33" s="60">
        <v>70</v>
      </c>
      <c r="L33" s="60">
        <v>60</v>
      </c>
      <c r="M33" s="60">
        <v>60</v>
      </c>
      <c r="N33" s="73"/>
    </row>
    <row r="34" spans="2:14" ht="13.5" customHeight="1">
      <c r="B34" s="79" t="s">
        <v>99</v>
      </c>
      <c r="C34" s="60">
        <v>92</v>
      </c>
      <c r="D34" s="60">
        <v>50</v>
      </c>
      <c r="E34" s="60">
        <v>72</v>
      </c>
      <c r="F34" s="73" t="str">
        <f t="shared" si="0"/>
        <v>採用</v>
      </c>
      <c r="J34" s="79" t="s">
        <v>99</v>
      </c>
      <c r="K34" s="60">
        <v>92</v>
      </c>
      <c r="L34" s="60">
        <v>50</v>
      </c>
      <c r="M34" s="60">
        <v>72</v>
      </c>
      <c r="N34" s="73"/>
    </row>
    <row r="35" spans="2:14" ht="13.5" customHeight="1">
      <c r="B35" s="79" t="s">
        <v>100</v>
      </c>
      <c r="C35" s="60">
        <v>58</v>
      </c>
      <c r="D35" s="60">
        <v>72</v>
      </c>
      <c r="E35" s="60">
        <v>64</v>
      </c>
      <c r="F35" s="73" t="str">
        <f t="shared" si="0"/>
        <v>不採用</v>
      </c>
      <c r="J35" s="79" t="s">
        <v>100</v>
      </c>
      <c r="K35" s="60">
        <v>58</v>
      </c>
      <c r="L35" s="60">
        <v>72</v>
      </c>
      <c r="M35" s="60">
        <v>64</v>
      </c>
      <c r="N35" s="73"/>
    </row>
    <row r="36" spans="2:14" ht="13.5" customHeight="1">
      <c r="B36" s="79" t="s">
        <v>101</v>
      </c>
      <c r="C36" s="60">
        <v>86</v>
      </c>
      <c r="D36" s="60">
        <v>92</v>
      </c>
      <c r="E36" s="60">
        <v>91</v>
      </c>
      <c r="F36" s="73" t="str">
        <f t="shared" si="0"/>
        <v>採用</v>
      </c>
      <c r="J36" s="79" t="s">
        <v>101</v>
      </c>
      <c r="K36" s="60">
        <v>86</v>
      </c>
      <c r="L36" s="60">
        <v>92</v>
      </c>
      <c r="M36" s="60">
        <v>91</v>
      </c>
      <c r="N36" s="73"/>
    </row>
    <row r="37" spans="2:14" ht="13.5" customHeight="1">
      <c r="B37" s="80" t="s">
        <v>102</v>
      </c>
      <c r="C37" s="61">
        <v>62</v>
      </c>
      <c r="D37" s="61">
        <v>80</v>
      </c>
      <c r="E37" s="61">
        <v>63</v>
      </c>
      <c r="F37" s="74" t="str">
        <f t="shared" si="0"/>
        <v>採用</v>
      </c>
      <c r="J37" s="80" t="s">
        <v>102</v>
      </c>
      <c r="K37" s="61">
        <v>62</v>
      </c>
      <c r="L37" s="61">
        <v>80</v>
      </c>
      <c r="M37" s="61">
        <v>63</v>
      </c>
      <c r="N37" s="74"/>
    </row>
    <row r="44" spans="2:14" ht="13.5" customHeight="1">
      <c r="C44" ph="1"/>
    </row>
    <row r="46" spans="2:14" ht="13.5" customHeight="1">
      <c r="C46" ph="1"/>
    </row>
    <row r="47" spans="2:14" ht="13.5" customHeight="1">
      <c r="C47" ph="1"/>
    </row>
    <row r="48" spans="2:14" ht="13.5" customHeight="1">
      <c r="C48" ph="1"/>
    </row>
    <row r="49" spans="1:14" ht="13.5" customHeight="1">
      <c r="C49" ph="1"/>
    </row>
    <row r="51" spans="1:14" ht="17.25" customHeight="1" thickBot="1">
      <c r="B51" s="13">
        <v>1</v>
      </c>
    </row>
    <row r="52" spans="1:14" s="52" customFormat="1" ht="13.5" customHeight="1" thickTop="1">
      <c r="A52" s="51"/>
      <c r="C52" s="53"/>
    </row>
    <row r="53" spans="1:14" ht="18" customHeight="1">
      <c r="B53" t="s">
        <v>50</v>
      </c>
    </row>
    <row r="54" spans="1:14" ht="15" customHeight="1">
      <c r="K54" s="81" t="s">
        <v>86</v>
      </c>
      <c r="L54" s="81"/>
      <c r="M54" s="81"/>
      <c r="N54" s="81"/>
    </row>
    <row r="56" spans="1:14" ht="13.5" customHeight="1">
      <c r="B56" s="54" t="s">
        <v>103</v>
      </c>
      <c r="C56" t="s">
        <v>106</v>
      </c>
      <c r="H56" s="11"/>
      <c r="I56" s="11"/>
      <c r="J56" s="54" t="s">
        <v>103</v>
      </c>
      <c r="K56" t="s">
        <v>106</v>
      </c>
    </row>
    <row r="57" spans="1:14" ht="13.5" customHeight="1">
      <c r="C57" t="s">
        <v>93</v>
      </c>
      <c r="K57" t="s">
        <v>93</v>
      </c>
    </row>
    <row r="58" spans="1:14" ht="13.5" customHeight="1">
      <c r="B58" s="54" t="s">
        <v>104</v>
      </c>
      <c r="C58" t="s">
        <v>105</v>
      </c>
      <c r="J58" s="54" t="s">
        <v>104</v>
      </c>
      <c r="K58" t="s">
        <v>105</v>
      </c>
    </row>
    <row r="61" spans="1:14" ht="13.5" customHeight="1">
      <c r="E61" s="65" t="s">
        <v>90</v>
      </c>
      <c r="F61" s="66"/>
      <c r="J61" t="s">
        <v>94</v>
      </c>
      <c r="M61" s="65" t="s">
        <v>90</v>
      </c>
      <c r="N61" s="66"/>
    </row>
    <row r="62" spans="1:14" ht="13.5" customHeight="1">
      <c r="D62" s="63"/>
      <c r="E62" s="67" t="s">
        <v>91</v>
      </c>
      <c r="F62" s="68"/>
      <c r="J62" s="71" t="s">
        <v>108</v>
      </c>
      <c r="M62" s="67" t="s">
        <v>91</v>
      </c>
      <c r="N62" s="68"/>
    </row>
    <row r="63" spans="1:14" ht="13.5" customHeight="1">
      <c r="D63" s="63"/>
      <c r="E63" s="69" t="s">
        <v>92</v>
      </c>
      <c r="F63" s="70"/>
      <c r="M63" s="69" t="s">
        <v>92</v>
      </c>
      <c r="N63" s="70"/>
    </row>
    <row r="66" spans="2:14" ht="13.5" customHeight="1">
      <c r="B66" s="58" t="s">
        <v>87</v>
      </c>
      <c r="J66" s="58" t="s">
        <v>87</v>
      </c>
    </row>
    <row r="67" spans="2:14" ht="13.5" customHeight="1">
      <c r="B67" s="55"/>
      <c r="C67" s="64" t="s">
        <v>85</v>
      </c>
      <c r="D67" s="64" t="s">
        <v>88</v>
      </c>
      <c r="E67" s="57" t="s">
        <v>89</v>
      </c>
      <c r="F67" s="57" t="s">
        <v>84</v>
      </c>
      <c r="J67" s="55"/>
      <c r="K67" s="64" t="s">
        <v>85</v>
      </c>
      <c r="L67" s="64" t="s">
        <v>88</v>
      </c>
      <c r="M67" s="57" t="s">
        <v>89</v>
      </c>
      <c r="N67" s="57" t="s">
        <v>84</v>
      </c>
    </row>
    <row r="68" spans="2:14" ht="13.5" customHeight="1">
      <c r="B68" s="75" t="s">
        <v>96</v>
      </c>
      <c r="C68" s="59">
        <v>85</v>
      </c>
      <c r="D68" s="59">
        <v>65</v>
      </c>
      <c r="E68" s="59">
        <v>95</v>
      </c>
      <c r="F68" s="72" t="str">
        <f>IF(AND(C68&gt;=85,D68&gt;=80,E68&gt;=90),"採用","不採用")</f>
        <v>不採用</v>
      </c>
      <c r="J68" s="75" t="s">
        <v>96</v>
      </c>
      <c r="K68" s="59">
        <v>85</v>
      </c>
      <c r="L68" s="59">
        <v>65</v>
      </c>
      <c r="M68" s="59">
        <v>95</v>
      </c>
      <c r="N68" s="72"/>
    </row>
    <row r="69" spans="2:14" ht="13.5" customHeight="1">
      <c r="B69" s="76" t="s">
        <v>65</v>
      </c>
      <c r="C69" s="60">
        <v>78</v>
      </c>
      <c r="D69" s="60">
        <v>49</v>
      </c>
      <c r="E69" s="60">
        <v>80</v>
      </c>
      <c r="F69" s="73" t="str">
        <f t="shared" ref="F69:F75" si="1">IF(AND(C69&gt;=85,D69&gt;=80,E69&gt;=90),"採用","不採用")</f>
        <v>不採用</v>
      </c>
      <c r="J69" s="76" t="s">
        <v>65</v>
      </c>
      <c r="K69" s="60">
        <v>78</v>
      </c>
      <c r="L69" s="60">
        <v>49</v>
      </c>
      <c r="M69" s="60">
        <v>80</v>
      </c>
      <c r="N69" s="73"/>
    </row>
    <row r="70" spans="2:14" ht="13.5" customHeight="1">
      <c r="B70" s="76" t="s">
        <v>97</v>
      </c>
      <c r="C70" s="60">
        <v>90</v>
      </c>
      <c r="D70" s="60">
        <v>82</v>
      </c>
      <c r="E70" s="60">
        <v>90</v>
      </c>
      <c r="F70" s="73" t="str">
        <f t="shared" si="1"/>
        <v>採用</v>
      </c>
      <c r="J70" s="76" t="s">
        <v>97</v>
      </c>
      <c r="K70" s="60">
        <v>90</v>
      </c>
      <c r="L70" s="60">
        <v>82</v>
      </c>
      <c r="M70" s="60">
        <v>90</v>
      </c>
      <c r="N70" s="73"/>
    </row>
    <row r="71" spans="2:14" ht="13.5" customHeight="1">
      <c r="B71" s="76" t="s">
        <v>98</v>
      </c>
      <c r="C71" s="60">
        <v>70</v>
      </c>
      <c r="D71" s="60">
        <v>60</v>
      </c>
      <c r="E71" s="60">
        <v>60</v>
      </c>
      <c r="F71" s="73" t="str">
        <f t="shared" si="1"/>
        <v>不採用</v>
      </c>
      <c r="J71" s="76" t="s">
        <v>98</v>
      </c>
      <c r="K71" s="60">
        <v>70</v>
      </c>
      <c r="L71" s="60">
        <v>60</v>
      </c>
      <c r="M71" s="60">
        <v>60</v>
      </c>
      <c r="N71" s="73"/>
    </row>
    <row r="72" spans="2:14" ht="13.5" customHeight="1">
      <c r="B72" s="76" t="s">
        <v>99</v>
      </c>
      <c r="C72" s="60">
        <v>92</v>
      </c>
      <c r="D72" s="60">
        <v>50</v>
      </c>
      <c r="E72" s="60">
        <v>72</v>
      </c>
      <c r="F72" s="73" t="str">
        <f t="shared" si="1"/>
        <v>不採用</v>
      </c>
      <c r="J72" s="76" t="s">
        <v>99</v>
      </c>
      <c r="K72" s="60">
        <v>92</v>
      </c>
      <c r="L72" s="60">
        <v>50</v>
      </c>
      <c r="M72" s="60">
        <v>72</v>
      </c>
      <c r="N72" s="73"/>
    </row>
    <row r="73" spans="2:14" ht="13.5" customHeight="1">
      <c r="B73" s="76" t="s">
        <v>100</v>
      </c>
      <c r="C73" s="60">
        <v>58</v>
      </c>
      <c r="D73" s="60">
        <v>72</v>
      </c>
      <c r="E73" s="60">
        <v>64</v>
      </c>
      <c r="F73" s="73" t="str">
        <f t="shared" si="1"/>
        <v>不採用</v>
      </c>
      <c r="J73" s="76" t="s">
        <v>100</v>
      </c>
      <c r="K73" s="60">
        <v>58</v>
      </c>
      <c r="L73" s="60">
        <v>72</v>
      </c>
      <c r="M73" s="60">
        <v>64</v>
      </c>
      <c r="N73" s="73"/>
    </row>
    <row r="74" spans="2:14" ht="13.5" customHeight="1">
      <c r="B74" s="76" t="s">
        <v>101</v>
      </c>
      <c r="C74" s="60">
        <v>86</v>
      </c>
      <c r="D74" s="60">
        <v>92</v>
      </c>
      <c r="E74" s="60">
        <v>91</v>
      </c>
      <c r="F74" s="73" t="str">
        <f t="shared" si="1"/>
        <v>採用</v>
      </c>
      <c r="J74" s="76" t="s">
        <v>101</v>
      </c>
      <c r="K74" s="60">
        <v>86</v>
      </c>
      <c r="L74" s="60">
        <v>92</v>
      </c>
      <c r="M74" s="60">
        <v>91</v>
      </c>
      <c r="N74" s="73"/>
    </row>
    <row r="75" spans="2:14" ht="13.5" customHeight="1">
      <c r="B75" s="77" t="s">
        <v>102</v>
      </c>
      <c r="C75" s="61">
        <v>62</v>
      </c>
      <c r="D75" s="61">
        <v>80</v>
      </c>
      <c r="E75" s="61">
        <v>63</v>
      </c>
      <c r="F75" s="74" t="str">
        <f t="shared" si="1"/>
        <v>不採用</v>
      </c>
      <c r="J75" s="77" t="s">
        <v>102</v>
      </c>
      <c r="K75" s="61">
        <v>62</v>
      </c>
      <c r="L75" s="61">
        <v>80</v>
      </c>
      <c r="M75" s="61">
        <v>63</v>
      </c>
      <c r="N75" s="74"/>
    </row>
    <row r="76" spans="2:14" ht="13.5" customHeight="1">
      <c r="C76" ph="1"/>
    </row>
    <row r="77" spans="2:14" ht="13.5" customHeight="1">
      <c r="C77" ph="1"/>
    </row>
    <row r="78" spans="2:14" ht="13.5" customHeight="1">
      <c r="C78" ph="1"/>
    </row>
    <row r="79" spans="2:14" ht="13.5" customHeight="1">
      <c r="C79" ph="1"/>
    </row>
    <row r="102" spans="3:3" ht="13.5" customHeight="1">
      <c r="C102" ph="1"/>
    </row>
    <row r="104" spans="3:3" ht="13.5" customHeight="1">
      <c r="C104" ph="1"/>
    </row>
    <row r="105" spans="3:3" ht="13.5" customHeight="1">
      <c r="C105" ph="1"/>
    </row>
    <row r="106" spans="3:3" ht="13.5" customHeight="1">
      <c r="C106" ph="1"/>
    </row>
  </sheetData>
  <mergeCells count="3">
    <mergeCell ref="K54:N54"/>
    <mergeCell ref="K19:N19"/>
    <mergeCell ref="A1:G1"/>
  </mergeCells>
  <phoneticPr fontId="2"/>
  <conditionalFormatting sqref="F68:F75">
    <cfRule type="cellIs" dxfId="0" priority="1" stopIfTrue="1" operator="equal">
      <formula>"採用"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15"/>
      <c r="C2" s="15"/>
      <c r="D2" s="15"/>
      <c r="E2" s="15"/>
      <c r="F2" s="15"/>
      <c r="G2" s="15"/>
      <c r="H2" s="15"/>
      <c r="I2" s="15"/>
    </row>
    <row r="3" spans="2:13" ht="14.25" thickBot="1">
      <c r="B3" s="15"/>
      <c r="C3" s="15"/>
      <c r="D3" s="15"/>
      <c r="E3" s="15"/>
      <c r="F3" s="15"/>
      <c r="G3" s="15"/>
      <c r="H3" s="15"/>
      <c r="I3" s="15"/>
    </row>
    <row r="4" spans="2:13" ht="14.25" thickBot="1">
      <c r="B4" s="15"/>
      <c r="C4" s="30" t="s">
        <v>0</v>
      </c>
      <c r="D4" s="31" t="s">
        <v>1</v>
      </c>
      <c r="E4" s="31" t="s">
        <v>2</v>
      </c>
      <c r="F4" s="31" t="s">
        <v>3</v>
      </c>
      <c r="G4" s="32" t="s">
        <v>4</v>
      </c>
      <c r="I4" s="15"/>
    </row>
    <row r="5" spans="2:13">
      <c r="B5" s="15"/>
      <c r="C5" s="33" t="s">
        <v>30</v>
      </c>
      <c r="D5" s="31" t="s">
        <v>5</v>
      </c>
      <c r="E5" s="34" t="s">
        <v>6</v>
      </c>
      <c r="F5" s="27">
        <v>20581</v>
      </c>
      <c r="G5" s="35">
        <v>120800</v>
      </c>
      <c r="I5" s="15"/>
      <c r="J5" s="12"/>
      <c r="K5" s="12"/>
      <c r="M5" s="12"/>
    </row>
    <row r="6" spans="2:13">
      <c r="B6" s="15"/>
      <c r="C6" s="19" t="s">
        <v>31</v>
      </c>
      <c r="D6" s="21" t="s">
        <v>7</v>
      </c>
      <c r="E6" s="20" t="s">
        <v>8</v>
      </c>
      <c r="F6" s="28">
        <v>28731</v>
      </c>
      <c r="G6" s="22">
        <v>56000</v>
      </c>
      <c r="I6" s="15"/>
    </row>
    <row r="7" spans="2:13">
      <c r="B7" s="15"/>
      <c r="C7" s="19" t="s">
        <v>32</v>
      </c>
      <c r="D7" s="21" t="s">
        <v>7</v>
      </c>
      <c r="E7" s="20" t="s">
        <v>10</v>
      </c>
      <c r="F7" s="28">
        <v>24643</v>
      </c>
      <c r="G7" s="22">
        <v>98500</v>
      </c>
      <c r="I7" s="15" t="s">
        <v>0</v>
      </c>
    </row>
    <row r="8" spans="2:13">
      <c r="B8" s="15"/>
      <c r="C8" s="19" t="s">
        <v>33</v>
      </c>
      <c r="D8" s="21" t="s">
        <v>7</v>
      </c>
      <c r="E8" s="20" t="s">
        <v>8</v>
      </c>
      <c r="F8" s="28">
        <v>21825</v>
      </c>
      <c r="G8" s="22">
        <v>209000</v>
      </c>
      <c r="I8" s="15" t="s">
        <v>28</v>
      </c>
    </row>
    <row r="9" spans="2:13">
      <c r="B9" s="15"/>
      <c r="C9" s="19" t="s">
        <v>34</v>
      </c>
      <c r="D9" s="21" t="s">
        <v>5</v>
      </c>
      <c r="E9" s="20" t="s">
        <v>10</v>
      </c>
      <c r="F9" s="28">
        <v>22968</v>
      </c>
      <c r="G9" s="22">
        <v>4800</v>
      </c>
      <c r="I9" s="15" t="s">
        <v>29</v>
      </c>
    </row>
    <row r="10" spans="2:13">
      <c r="B10" s="15"/>
      <c r="C10" s="19" t="s">
        <v>35</v>
      </c>
      <c r="D10" s="21" t="s">
        <v>5</v>
      </c>
      <c r="E10" s="20" t="s">
        <v>8</v>
      </c>
      <c r="F10" s="28">
        <v>25781</v>
      </c>
      <c r="G10" s="22">
        <v>590300</v>
      </c>
      <c r="I10" s="15" t="s">
        <v>9</v>
      </c>
    </row>
    <row r="11" spans="2:13">
      <c r="B11" s="15"/>
      <c r="C11" s="19" t="s">
        <v>36</v>
      </c>
      <c r="D11" s="21" t="s">
        <v>7</v>
      </c>
      <c r="E11" s="20" t="s">
        <v>6</v>
      </c>
      <c r="F11" s="28">
        <v>27735</v>
      </c>
      <c r="G11" s="22">
        <v>76900</v>
      </c>
      <c r="I11" s="15" t="s">
        <v>11</v>
      </c>
    </row>
    <row r="12" spans="2:13">
      <c r="B12" s="15"/>
      <c r="C12" s="19" t="s">
        <v>37</v>
      </c>
      <c r="D12" s="21" t="s">
        <v>5</v>
      </c>
      <c r="E12" s="20" t="s">
        <v>8</v>
      </c>
      <c r="F12" s="28">
        <v>25262</v>
      </c>
      <c r="G12" s="22">
        <v>13900</v>
      </c>
      <c r="I12" s="15" t="s">
        <v>12</v>
      </c>
    </row>
    <row r="13" spans="2:13">
      <c r="B13" s="15"/>
      <c r="C13" s="19" t="s">
        <v>38</v>
      </c>
      <c r="D13" s="21" t="s">
        <v>7</v>
      </c>
      <c r="E13" s="20" t="s">
        <v>10</v>
      </c>
      <c r="F13" s="28">
        <v>19787</v>
      </c>
      <c r="G13" s="22">
        <v>57800</v>
      </c>
      <c r="I13" s="15" t="s">
        <v>13</v>
      </c>
    </row>
    <row r="14" spans="2:13">
      <c r="B14" s="15"/>
      <c r="C14" s="19" t="s">
        <v>39</v>
      </c>
      <c r="D14" s="21" t="s">
        <v>7</v>
      </c>
      <c r="E14" s="20" t="s">
        <v>10</v>
      </c>
      <c r="F14" s="28">
        <v>17733</v>
      </c>
      <c r="G14" s="22">
        <v>100000</v>
      </c>
      <c r="I14" s="15" t="s">
        <v>14</v>
      </c>
    </row>
    <row r="15" spans="2:13">
      <c r="B15" s="15"/>
      <c r="C15" s="19" t="s">
        <v>40</v>
      </c>
      <c r="D15" s="21" t="s">
        <v>7</v>
      </c>
      <c r="E15" s="20" t="s">
        <v>6</v>
      </c>
      <c r="F15" s="28">
        <v>18362</v>
      </c>
      <c r="G15" s="22">
        <v>156800</v>
      </c>
      <c r="I15" s="15" t="s">
        <v>15</v>
      </c>
    </row>
    <row r="16" spans="2:13">
      <c r="B16" s="15"/>
      <c r="C16" s="19" t="s">
        <v>41</v>
      </c>
      <c r="D16" s="21" t="s">
        <v>5</v>
      </c>
      <c r="E16" s="20" t="s">
        <v>8</v>
      </c>
      <c r="F16" s="28">
        <v>27028</v>
      </c>
      <c r="G16" s="22">
        <v>83200</v>
      </c>
      <c r="I16" s="15" t="s">
        <v>16</v>
      </c>
    </row>
    <row r="17" spans="2:14">
      <c r="B17" s="15"/>
      <c r="C17" s="19" t="s">
        <v>42</v>
      </c>
      <c r="D17" s="21" t="s">
        <v>7</v>
      </c>
      <c r="E17" s="20" t="s">
        <v>8</v>
      </c>
      <c r="F17" s="28">
        <v>24904</v>
      </c>
      <c r="G17" s="22">
        <v>8700</v>
      </c>
      <c r="I17" s="15" t="s">
        <v>17</v>
      </c>
    </row>
    <row r="18" spans="2:14">
      <c r="B18" s="15"/>
      <c r="C18" s="19" t="s">
        <v>43</v>
      </c>
      <c r="D18" s="21" t="s">
        <v>7</v>
      </c>
      <c r="E18" s="20" t="s">
        <v>8</v>
      </c>
      <c r="F18" s="28">
        <v>21803</v>
      </c>
      <c r="G18" s="22">
        <v>91800</v>
      </c>
      <c r="I18" s="15" t="s">
        <v>18</v>
      </c>
    </row>
    <row r="19" spans="2:14">
      <c r="B19" s="15"/>
      <c r="C19" s="19" t="s">
        <v>44</v>
      </c>
      <c r="D19" s="21" t="s">
        <v>5</v>
      </c>
      <c r="E19" s="20" t="s">
        <v>6</v>
      </c>
      <c r="F19" s="28">
        <v>19400</v>
      </c>
      <c r="G19" s="22">
        <v>236700</v>
      </c>
      <c r="I19" s="15" t="s">
        <v>19</v>
      </c>
    </row>
    <row r="20" spans="2:14">
      <c r="B20" s="15"/>
      <c r="C20" s="19" t="s">
        <v>45</v>
      </c>
      <c r="D20" s="21" t="s">
        <v>7</v>
      </c>
      <c r="E20" s="20" t="s">
        <v>10</v>
      </c>
      <c r="F20" s="28">
        <v>24363</v>
      </c>
      <c r="G20" s="22">
        <v>371200</v>
      </c>
      <c r="I20" s="15" t="s">
        <v>20</v>
      </c>
    </row>
    <row r="21" spans="2:14">
      <c r="B21" s="15"/>
      <c r="C21" s="19" t="s">
        <v>46</v>
      </c>
      <c r="D21" s="21" t="s">
        <v>7</v>
      </c>
      <c r="E21" s="20" t="s">
        <v>8</v>
      </c>
      <c r="F21" s="28">
        <v>19467</v>
      </c>
      <c r="G21" s="22">
        <v>78000</v>
      </c>
      <c r="I21" s="15" t="s">
        <v>21</v>
      </c>
    </row>
    <row r="22" spans="2:14">
      <c r="B22" s="15"/>
      <c r="C22" s="19" t="s">
        <v>47</v>
      </c>
      <c r="D22" s="21" t="s">
        <v>7</v>
      </c>
      <c r="E22" s="20" t="s">
        <v>6</v>
      </c>
      <c r="F22" s="28">
        <v>29085</v>
      </c>
      <c r="G22" s="22">
        <v>9800</v>
      </c>
      <c r="I22" s="15" t="s">
        <v>22</v>
      </c>
    </row>
    <row r="23" spans="2:14">
      <c r="B23" s="15"/>
      <c r="C23" s="19" t="s">
        <v>48</v>
      </c>
      <c r="D23" s="21" t="s">
        <v>5</v>
      </c>
      <c r="E23" s="20" t="s">
        <v>8</v>
      </c>
      <c r="F23" s="28">
        <v>27767</v>
      </c>
      <c r="G23" s="22">
        <v>23800</v>
      </c>
      <c r="I23" s="15" t="s">
        <v>23</v>
      </c>
    </row>
    <row r="24" spans="2:14" ht="14.25" thickBot="1">
      <c r="B24" s="15"/>
      <c r="C24" s="23" t="s">
        <v>49</v>
      </c>
      <c r="D24" s="25" t="s">
        <v>7</v>
      </c>
      <c r="E24" s="24" t="s">
        <v>8</v>
      </c>
      <c r="F24" s="29">
        <v>29258</v>
      </c>
      <c r="G24" s="26">
        <v>89000</v>
      </c>
      <c r="I24" s="15" t="s">
        <v>24</v>
      </c>
    </row>
    <row r="25" spans="2:14">
      <c r="B25" s="15"/>
      <c r="C25" s="18"/>
      <c r="D25" s="18"/>
      <c r="E25" s="18"/>
      <c r="F25" s="16"/>
      <c r="G25" s="17"/>
      <c r="H25" s="15"/>
      <c r="I25" s="15" t="s">
        <v>25</v>
      </c>
    </row>
    <row r="26" spans="2:14">
      <c r="B26" s="15"/>
      <c r="C26" s="15"/>
      <c r="D26" s="15"/>
      <c r="E26" s="15"/>
      <c r="F26" s="15"/>
      <c r="G26" s="15"/>
      <c r="H26" s="15"/>
      <c r="I26" s="15" t="s">
        <v>26</v>
      </c>
    </row>
    <row r="27" spans="2:14">
      <c r="B27" s="15"/>
      <c r="C27" s="15"/>
      <c r="D27" s="15"/>
      <c r="E27" s="15"/>
      <c r="F27" s="15"/>
      <c r="G27" s="15"/>
      <c r="H27" s="15"/>
      <c r="I27" s="15" t="s">
        <v>27</v>
      </c>
    </row>
    <row r="30" spans="2:14">
      <c r="B30" s="12"/>
      <c r="C30" s="12" t="s">
        <v>52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2:14">
      <c r="B31" s="11"/>
      <c r="C31" s="36" t="s">
        <v>53</v>
      </c>
      <c r="D31" s="37" t="s">
        <v>1</v>
      </c>
      <c r="E31" s="37" t="s">
        <v>54</v>
      </c>
      <c r="F31" s="37" t="s">
        <v>55</v>
      </c>
      <c r="G31" s="37" t="s">
        <v>83</v>
      </c>
      <c r="H31" s="37" t="s">
        <v>59</v>
      </c>
      <c r="I31" s="37" t="s">
        <v>56</v>
      </c>
      <c r="J31" s="37" t="s">
        <v>57</v>
      </c>
      <c r="K31" s="36" t="s">
        <v>58</v>
      </c>
      <c r="M31" s="12"/>
      <c r="N31" s="12"/>
    </row>
    <row r="32" spans="2:14">
      <c r="B32" s="11"/>
      <c r="C32" s="38" t="e">
        <f t="shared" ref="C32:C40" si="0">RANK(K32,$K$91:$K$99,1)</f>
        <v>#N/A</v>
      </c>
      <c r="D32" s="37" t="s">
        <v>5</v>
      </c>
      <c r="E32" s="39"/>
      <c r="F32" s="37" t="s">
        <v>60</v>
      </c>
      <c r="G32" s="38">
        <v>78</v>
      </c>
      <c r="H32" s="42">
        <v>23700</v>
      </c>
      <c r="I32" s="38">
        <v>76</v>
      </c>
      <c r="J32" s="40"/>
      <c r="K32" s="41">
        <f t="shared" ref="K32:K40" si="1">AVERAGE(G32:I32)</f>
        <v>7951.333333333333</v>
      </c>
      <c r="M32" s="12"/>
      <c r="N32" s="12"/>
    </row>
    <row r="33" spans="2:14">
      <c r="B33" s="11"/>
      <c r="C33" s="38" t="e">
        <f t="shared" si="0"/>
        <v>#N/A</v>
      </c>
      <c r="D33" s="37" t="s">
        <v>5</v>
      </c>
      <c r="E33" s="39"/>
      <c r="F33" s="37" t="s">
        <v>61</v>
      </c>
      <c r="G33" s="38">
        <v>80</v>
      </c>
      <c r="H33" s="42">
        <v>22400</v>
      </c>
      <c r="I33" s="38">
        <v>72</v>
      </c>
      <c r="J33" s="39"/>
      <c r="K33" s="41">
        <f t="shared" si="1"/>
        <v>7517.333333333333</v>
      </c>
      <c r="M33" s="12"/>
      <c r="N33" s="12"/>
    </row>
    <row r="34" spans="2:14">
      <c r="B34" s="11"/>
      <c r="C34" s="38" t="e">
        <f t="shared" si="0"/>
        <v>#N/A</v>
      </c>
      <c r="D34" s="37" t="s">
        <v>7</v>
      </c>
      <c r="E34" s="39"/>
      <c r="F34" s="37" t="s">
        <v>62</v>
      </c>
      <c r="G34" s="38">
        <v>77</v>
      </c>
      <c r="H34" s="42">
        <v>19800</v>
      </c>
      <c r="I34" s="38">
        <v>71</v>
      </c>
      <c r="J34" s="39"/>
      <c r="K34" s="41">
        <f t="shared" si="1"/>
        <v>6649.333333333333</v>
      </c>
      <c r="M34" s="12"/>
      <c r="N34" s="12"/>
    </row>
    <row r="35" spans="2:14">
      <c r="B35" s="11"/>
      <c r="C35" s="38" t="e">
        <f t="shared" si="0"/>
        <v>#N/A</v>
      </c>
      <c r="D35" s="37" t="s">
        <v>5</v>
      </c>
      <c r="E35" s="39"/>
      <c r="F35" s="37" t="s">
        <v>63</v>
      </c>
      <c r="G35" s="38">
        <v>70</v>
      </c>
      <c r="H35" s="42">
        <v>27800</v>
      </c>
      <c r="I35" s="38">
        <v>69</v>
      </c>
      <c r="J35" s="39"/>
      <c r="K35" s="41">
        <f t="shared" si="1"/>
        <v>9313</v>
      </c>
      <c r="M35" s="12"/>
      <c r="N35" s="12"/>
    </row>
    <row r="36" spans="2:14">
      <c r="B36" s="11"/>
      <c r="C36" s="38" t="e">
        <f t="shared" si="0"/>
        <v>#N/A</v>
      </c>
      <c r="D36" s="37" t="s">
        <v>7</v>
      </c>
      <c r="E36" s="39"/>
      <c r="F36" s="37" t="s">
        <v>64</v>
      </c>
      <c r="G36" s="38">
        <v>78</v>
      </c>
      <c r="H36" s="42">
        <v>22000</v>
      </c>
      <c r="I36" s="38">
        <v>78</v>
      </c>
      <c r="J36" s="39"/>
      <c r="K36" s="41">
        <f t="shared" si="1"/>
        <v>7385.333333333333</v>
      </c>
      <c r="M36" s="12"/>
      <c r="N36" s="12"/>
    </row>
    <row r="37" spans="2:14">
      <c r="B37" s="11"/>
      <c r="C37" s="38" t="e">
        <f t="shared" si="0"/>
        <v>#N/A</v>
      </c>
      <c r="D37" s="37" t="s">
        <v>7</v>
      </c>
      <c r="E37" s="39"/>
      <c r="F37" s="37" t="s">
        <v>65</v>
      </c>
      <c r="G37" s="38">
        <v>72</v>
      </c>
      <c r="H37" s="42">
        <v>24300</v>
      </c>
      <c r="I37" s="38">
        <v>82</v>
      </c>
      <c r="J37" s="39"/>
      <c r="K37" s="41">
        <f t="shared" si="1"/>
        <v>8151.333333333333</v>
      </c>
      <c r="M37" s="12"/>
      <c r="N37" s="12"/>
    </row>
    <row r="38" spans="2:14">
      <c r="B38" s="11"/>
      <c r="C38" s="38" t="e">
        <f t="shared" si="0"/>
        <v>#N/A</v>
      </c>
      <c r="D38" s="37" t="s">
        <v>5</v>
      </c>
      <c r="E38" s="39"/>
      <c r="F38" s="37" t="s">
        <v>66</v>
      </c>
      <c r="G38" s="38">
        <v>71</v>
      </c>
      <c r="H38" s="42">
        <v>25600</v>
      </c>
      <c r="I38" s="38">
        <v>73</v>
      </c>
      <c r="J38" s="39"/>
      <c r="K38" s="41">
        <f t="shared" si="1"/>
        <v>8581.3333333333339</v>
      </c>
      <c r="M38" s="12"/>
      <c r="N38" s="12"/>
    </row>
    <row r="39" spans="2:14">
      <c r="B39" s="11"/>
      <c r="C39" s="38" t="e">
        <f t="shared" si="0"/>
        <v>#N/A</v>
      </c>
      <c r="D39" s="37" t="s">
        <v>7</v>
      </c>
      <c r="E39" s="39"/>
      <c r="F39" s="37" t="s">
        <v>67</v>
      </c>
      <c r="G39" s="38">
        <v>73</v>
      </c>
      <c r="H39" s="42">
        <v>28900</v>
      </c>
      <c r="I39" s="38">
        <v>70</v>
      </c>
      <c r="J39" s="39"/>
      <c r="K39" s="41">
        <f t="shared" si="1"/>
        <v>9681</v>
      </c>
      <c r="M39" s="12"/>
      <c r="N39" s="12"/>
    </row>
    <row r="40" spans="2:14">
      <c r="B40" s="11"/>
      <c r="C40" s="38" t="e">
        <f t="shared" si="0"/>
        <v>#N/A</v>
      </c>
      <c r="D40" s="37" t="s">
        <v>5</v>
      </c>
      <c r="E40" s="39"/>
      <c r="F40" s="37" t="s">
        <v>68</v>
      </c>
      <c r="G40" s="38">
        <v>68</v>
      </c>
      <c r="H40" s="42">
        <v>26000</v>
      </c>
      <c r="I40" s="38">
        <v>78</v>
      </c>
      <c r="J40" s="39"/>
      <c r="K40" s="41">
        <f t="shared" si="1"/>
        <v>8715.3333333333339</v>
      </c>
      <c r="M40" s="12"/>
      <c r="N40" s="12"/>
    </row>
    <row r="41" spans="2:14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43"/>
      <c r="M41" s="12"/>
      <c r="N41" s="12"/>
    </row>
    <row r="42" spans="2:14">
      <c r="B42" s="11"/>
      <c r="C42" s="11"/>
      <c r="D42" s="11"/>
      <c r="E42" s="11"/>
      <c r="F42" s="11"/>
      <c r="G42" s="11"/>
      <c r="H42" s="11"/>
      <c r="I42" s="11"/>
      <c r="J42" s="12"/>
      <c r="K42" s="12"/>
      <c r="L42" s="12"/>
      <c r="M42" s="12"/>
      <c r="N42" s="12"/>
    </row>
    <row r="43" spans="2:14" ht="14.25" thickBot="1">
      <c r="B43" s="12">
        <v>2</v>
      </c>
      <c r="C43" s="12" t="s">
        <v>69</v>
      </c>
      <c r="D43" s="12"/>
      <c r="E43" s="12"/>
      <c r="F43" s="12"/>
      <c r="G43" s="44"/>
      <c r="H43" s="45" t="s">
        <v>70</v>
      </c>
      <c r="I43" s="46">
        <f>SUMIF(D32:D40,"男",H32:H40)</f>
        <v>125500</v>
      </c>
      <c r="J43" s="47" t="s">
        <v>71</v>
      </c>
      <c r="K43" s="12"/>
      <c r="L43" s="12"/>
      <c r="M43" s="12"/>
      <c r="N43" s="12"/>
    </row>
    <row r="44" spans="2:14" ht="14.25" thickBot="1">
      <c r="B44" s="12">
        <v>3</v>
      </c>
      <c r="C44" s="12" t="s">
        <v>72</v>
      </c>
      <c r="D44" s="12"/>
      <c r="E44" s="12"/>
      <c r="F44" s="12"/>
      <c r="G44" s="44"/>
      <c r="H44" s="45" t="s">
        <v>70</v>
      </c>
      <c r="I44" s="46">
        <f>SUMIF(D32:D40,"女",H32:H40)</f>
        <v>95000</v>
      </c>
      <c r="J44" s="47" t="s">
        <v>73</v>
      </c>
      <c r="K44" s="12"/>
      <c r="L44" s="12"/>
      <c r="M44" s="12"/>
      <c r="N44" s="12"/>
    </row>
    <row r="45" spans="2:14">
      <c r="B45" s="12"/>
      <c r="C45" s="12"/>
      <c r="D45" s="12"/>
      <c r="E45" s="12"/>
      <c r="F45" s="48" t="s">
        <v>74</v>
      </c>
      <c r="G45" s="14">
        <f>SUM(G43:G44)</f>
        <v>0</v>
      </c>
      <c r="H45" s="48" t="s">
        <v>74</v>
      </c>
      <c r="I45" s="49">
        <f>SUM(I43:I44)</f>
        <v>220500</v>
      </c>
      <c r="J45" s="47"/>
      <c r="K45" s="12"/>
      <c r="L45" s="12"/>
      <c r="M45" s="12"/>
      <c r="N45" s="12"/>
    </row>
    <row r="46" spans="2:14">
      <c r="B46" s="12"/>
      <c r="C46" s="12"/>
      <c r="D46" s="12"/>
      <c r="E46" s="12"/>
      <c r="F46" s="12"/>
      <c r="G46" s="12"/>
      <c r="H46" s="12"/>
      <c r="I46" s="12"/>
      <c r="J46" s="47"/>
      <c r="K46" s="12"/>
      <c r="L46" s="12"/>
      <c r="M46" s="12"/>
      <c r="N46" s="12"/>
    </row>
    <row r="47" spans="2:14">
      <c r="B47" s="12">
        <v>4</v>
      </c>
      <c r="C47" s="12" t="s">
        <v>75</v>
      </c>
      <c r="D47" s="12"/>
      <c r="E47" s="12"/>
      <c r="F47" s="12"/>
      <c r="G47" s="12"/>
      <c r="H47" s="12"/>
      <c r="I47" s="12"/>
      <c r="J47" s="47"/>
      <c r="K47" s="12"/>
      <c r="L47" s="12"/>
      <c r="M47" s="12"/>
      <c r="N47" s="12"/>
    </row>
    <row r="48" spans="2:14" ht="14.25" thickBot="1">
      <c r="B48" s="12"/>
      <c r="C48" s="12"/>
      <c r="D48" s="12"/>
      <c r="E48" s="50" t="s">
        <v>76</v>
      </c>
      <c r="F48" s="12"/>
      <c r="G48" s="44"/>
      <c r="H48" s="45" t="s">
        <v>70</v>
      </c>
      <c r="I48" s="12" t="e">
        <f>SMALL($G$91:$I$99,1)</f>
        <v>#NUM!</v>
      </c>
      <c r="J48" s="47" t="s">
        <v>77</v>
      </c>
      <c r="K48" s="12"/>
      <c r="L48" s="12"/>
      <c r="M48" s="12"/>
      <c r="N48" s="12"/>
    </row>
    <row r="49" spans="2:14" ht="14.25" thickBot="1">
      <c r="B49" s="12"/>
      <c r="C49" s="12"/>
      <c r="D49" s="12"/>
      <c r="E49" s="50" t="s">
        <v>78</v>
      </c>
      <c r="F49" s="12"/>
      <c r="G49" s="44"/>
      <c r="H49" s="45" t="s">
        <v>70</v>
      </c>
      <c r="I49" s="12" t="e">
        <f>SMALL($G$91:$I$99,2)</f>
        <v>#NUM!</v>
      </c>
      <c r="J49" s="47" t="s">
        <v>79</v>
      </c>
      <c r="K49" s="12"/>
      <c r="L49" s="12"/>
      <c r="M49" s="12"/>
      <c r="N49" s="12"/>
    </row>
    <row r="50" spans="2:14" ht="14.25" thickBot="1">
      <c r="B50" s="12"/>
      <c r="C50" s="12"/>
      <c r="D50" s="12"/>
      <c r="E50" s="50" t="s">
        <v>80</v>
      </c>
      <c r="F50" s="12"/>
      <c r="G50" s="44"/>
      <c r="H50" s="45" t="s">
        <v>70</v>
      </c>
      <c r="I50" s="12" t="e">
        <f>SMALL($G$91:$I$99,3)</f>
        <v>#NUM!</v>
      </c>
      <c r="J50" s="47" t="s">
        <v>81</v>
      </c>
      <c r="K50" s="12"/>
      <c r="L50" s="12"/>
      <c r="M50" s="12"/>
      <c r="N50" s="12"/>
    </row>
    <row r="51" spans="2:14">
      <c r="B51" s="12"/>
      <c r="C51" s="12"/>
      <c r="D51" s="12"/>
      <c r="E51" s="50"/>
      <c r="F51" s="12"/>
      <c r="G51" s="12"/>
      <c r="H51" s="12"/>
      <c r="I51" s="12"/>
      <c r="J51" s="12"/>
      <c r="K51" s="12"/>
      <c r="L51" s="12"/>
      <c r="M51" s="12"/>
      <c r="N51" s="12"/>
    </row>
    <row r="52" spans="2:14">
      <c r="B52" s="12">
        <v>5</v>
      </c>
      <c r="C52" s="12" t="s">
        <v>82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2013-02-14T00:02:24Z</dcterms:modified>
</cp:coreProperties>
</file>