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28" i="1" l="1"/>
  <c r="B27" i="1"/>
  <c r="C28" i="1"/>
  <c r="C29" i="1"/>
  <c r="C30" i="1"/>
  <c r="C31" i="1"/>
  <c r="C32" i="1"/>
  <c r="C33" i="1"/>
  <c r="C34" i="1"/>
  <c r="B29" i="1"/>
  <c r="B30" i="1"/>
  <c r="B31" i="1"/>
  <c r="B32" i="1"/>
  <c r="B33" i="1"/>
  <c r="B34" i="1"/>
  <c r="C27" i="1"/>
  <c r="I50" i="2"/>
  <c r="I49" i="2"/>
  <c r="I48" i="2"/>
  <c r="I43" i="2"/>
  <c r="I44" i="2"/>
  <c r="G45" i="2"/>
  <c r="K40" i="2"/>
  <c r="C40" i="2" s="1"/>
  <c r="K39" i="2"/>
  <c r="C39" i="2" s="1"/>
  <c r="K38" i="2"/>
  <c r="C38" i="2" s="1"/>
  <c r="K37" i="2"/>
  <c r="C37" i="2" s="1"/>
  <c r="K36" i="2"/>
  <c r="C36" i="2" s="1"/>
  <c r="K35" i="2"/>
  <c r="C35" i="2" s="1"/>
  <c r="K34" i="2"/>
  <c r="C34" i="2" s="1"/>
  <c r="K33" i="2"/>
  <c r="C33" i="2" s="1"/>
  <c r="K32" i="2"/>
  <c r="C32" i="2" s="1"/>
  <c r="I45" i="2" l="1"/>
</calcChain>
</file>

<file path=xl/comments1.xml><?xml version="1.0" encoding="utf-8"?>
<comments xmlns="http://schemas.openxmlformats.org/spreadsheetml/2006/main">
  <authors>
    <author>根津良彦</author>
  </authors>
  <commentList>
    <comment ref="B27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RANK.EQ</t>
        </r>
        <r>
          <rPr>
            <b/>
            <sz val="11"/>
            <color indexed="81"/>
            <rFont val="ＭＳ Ｐゴシック"/>
            <family val="3"/>
            <charset val="128"/>
          </rPr>
          <t>(F27,</t>
        </r>
        <r>
          <rPr>
            <b/>
            <sz val="11"/>
            <color indexed="12"/>
            <rFont val="ＭＳ Ｐゴシック"/>
            <family val="3"/>
            <charset val="128"/>
          </rPr>
          <t>$F$27:$F$34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C27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RANK.EQ</t>
        </r>
        <r>
          <rPr>
            <b/>
            <sz val="11"/>
            <color indexed="81"/>
            <rFont val="ＭＳ Ｐゴシック"/>
            <family val="3"/>
            <charset val="128"/>
          </rPr>
          <t>(E27,</t>
        </r>
        <r>
          <rPr>
            <b/>
            <sz val="11"/>
            <color indexed="12"/>
            <rFont val="ＭＳ Ｐゴシック"/>
            <family val="3"/>
            <charset val="128"/>
          </rPr>
          <t>$E$27:$E$34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comments2.xml><?xml version="1.0" encoding="utf-8"?>
<comments xmlns="http://schemas.openxmlformats.org/spreadsheetml/2006/main">
  <authors>
    <author>BEGINNERES SITE</author>
  </authors>
  <commentList>
    <comment ref="C32" authorId="0">
      <text>
        <r>
          <rPr>
            <b/>
            <sz val="9"/>
            <color indexed="81"/>
            <rFont val="ＭＳ Ｐゴシック"/>
            <family val="3"/>
            <charset val="128"/>
          </rPr>
          <t>=RANK(K91,$K$91:$K$99,</t>
        </r>
        <r>
          <rPr>
            <b/>
            <sz val="9"/>
            <color indexed="10"/>
            <rFont val="ＭＳ Ｐゴシック"/>
            <family val="3"/>
            <charset val="128"/>
          </rPr>
          <t>1</t>
        </r>
        <r>
          <rPr>
            <b/>
            <sz val="9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<sst xmlns="http://schemas.openxmlformats.org/spreadsheetml/2006/main" count="167" uniqueCount="99">
  <si>
    <t>会員番号</t>
    <rPh sb="0" eb="2">
      <t>カイイン</t>
    </rPh>
    <rPh sb="2" eb="4">
      <t>バンゴウ</t>
    </rPh>
    <phoneticPr fontId="3"/>
  </si>
  <si>
    <t>性別</t>
    <rPh sb="0" eb="2">
      <t>セイベツ</t>
    </rPh>
    <phoneticPr fontId="3"/>
  </si>
  <si>
    <t>住所</t>
    <rPh sb="0" eb="2">
      <t>ジュウショ</t>
    </rPh>
    <phoneticPr fontId="3"/>
  </si>
  <si>
    <t>誕生日</t>
    <rPh sb="0" eb="3">
      <t>タンジョウビ</t>
    </rPh>
    <phoneticPr fontId="3"/>
  </si>
  <si>
    <t>販売額</t>
    <rPh sb="0" eb="2">
      <t>ハンバイ</t>
    </rPh>
    <rPh sb="2" eb="3">
      <t>ガク</t>
    </rPh>
    <phoneticPr fontId="3"/>
  </si>
  <si>
    <t>男</t>
    <rPh sb="0" eb="1">
      <t>オトコ</t>
    </rPh>
    <phoneticPr fontId="3"/>
  </si>
  <si>
    <t>神奈川県</t>
  </si>
  <si>
    <t>女</t>
    <rPh sb="0" eb="1">
      <t>オンナ</t>
    </rPh>
    <phoneticPr fontId="3"/>
  </si>
  <si>
    <t>東京都</t>
  </si>
  <si>
    <t>００３</t>
  </si>
  <si>
    <t>千葉県</t>
  </si>
  <si>
    <t>００４</t>
  </si>
  <si>
    <t>００５</t>
  </si>
  <si>
    <t>００６</t>
  </si>
  <si>
    <t>００７</t>
  </si>
  <si>
    <t>００８</t>
  </si>
  <si>
    <t>００９</t>
  </si>
  <si>
    <t>０１０</t>
  </si>
  <si>
    <t>０１１</t>
  </si>
  <si>
    <t>０１２</t>
  </si>
  <si>
    <t>０１３</t>
  </si>
  <si>
    <t>０１４</t>
  </si>
  <si>
    <t>０１５</t>
  </si>
  <si>
    <t>０１６</t>
  </si>
  <si>
    <t>０１７</t>
  </si>
  <si>
    <t>０１８</t>
  </si>
  <si>
    <t>０１９</t>
  </si>
  <si>
    <t>０２０</t>
  </si>
  <si>
    <t>００１</t>
  </si>
  <si>
    <t>００２</t>
  </si>
  <si>
    <t>１</t>
    <phoneticPr fontId="3"/>
  </si>
  <si>
    <t>２</t>
    <phoneticPr fontId="3"/>
  </si>
  <si>
    <t>３</t>
  </si>
  <si>
    <t>４</t>
  </si>
  <si>
    <t>５</t>
  </si>
  <si>
    <t>６</t>
  </si>
  <si>
    <t>７</t>
  </si>
  <si>
    <t>８</t>
  </si>
  <si>
    <t>９</t>
  </si>
  <si>
    <t>１０</t>
  </si>
  <si>
    <t>１１</t>
  </si>
  <si>
    <t>１２</t>
  </si>
  <si>
    <t>１３</t>
  </si>
  <si>
    <t>１４</t>
  </si>
  <si>
    <t>１５</t>
  </si>
  <si>
    <t>１６</t>
  </si>
  <si>
    <t>１７</t>
  </si>
  <si>
    <t>１８</t>
  </si>
  <si>
    <t>１９</t>
  </si>
  <si>
    <t>２０</t>
  </si>
  <si>
    <t>ゴルフ大会</t>
    <rPh sb="3" eb="5">
      <t>タイカイ</t>
    </rPh>
    <phoneticPr fontId="3"/>
  </si>
  <si>
    <t>順位(答)</t>
    <rPh sb="0" eb="2">
      <t>ジュンイ</t>
    </rPh>
    <phoneticPr fontId="3"/>
  </si>
  <si>
    <t>順位</t>
    <rPh sb="0" eb="2">
      <t>ジュンイ</t>
    </rPh>
    <phoneticPr fontId="3"/>
  </si>
  <si>
    <t>名前</t>
    <rPh sb="0" eb="2">
      <t>ナマエ</t>
    </rPh>
    <phoneticPr fontId="3"/>
  </si>
  <si>
    <t>第３回</t>
    <rPh sb="0" eb="1">
      <t>ダイ</t>
    </rPh>
    <rPh sb="2" eb="3">
      <t>カイ</t>
    </rPh>
    <phoneticPr fontId="3"/>
  </si>
  <si>
    <t>平均</t>
    <rPh sb="0" eb="2">
      <t>ヘイキン</t>
    </rPh>
    <phoneticPr fontId="3"/>
  </si>
  <si>
    <t>平均(答)</t>
    <rPh sb="0" eb="2">
      <t>ヘイキン</t>
    </rPh>
    <rPh sb="3" eb="4">
      <t>コタ</t>
    </rPh>
    <phoneticPr fontId="3"/>
  </si>
  <si>
    <t>料金</t>
    <rPh sb="0" eb="2">
      <t>リョウキン</t>
    </rPh>
    <phoneticPr fontId="3"/>
  </si>
  <si>
    <t>長嶋</t>
    <rPh sb="0" eb="2">
      <t>ナガシマ</t>
    </rPh>
    <phoneticPr fontId="3"/>
  </si>
  <si>
    <t>金田</t>
    <rPh sb="0" eb="2">
      <t>カネダ</t>
    </rPh>
    <phoneticPr fontId="3"/>
  </si>
  <si>
    <t>田淵</t>
    <rPh sb="0" eb="2">
      <t>タブチ</t>
    </rPh>
    <phoneticPr fontId="3"/>
  </si>
  <si>
    <t>江夏</t>
    <rPh sb="0" eb="2">
      <t>エナツ</t>
    </rPh>
    <phoneticPr fontId="3"/>
  </si>
  <si>
    <t>松井</t>
    <rPh sb="0" eb="2">
      <t>マツイ</t>
    </rPh>
    <phoneticPr fontId="3"/>
  </si>
  <si>
    <t>高橋</t>
    <rPh sb="0" eb="2">
      <t>タカハシ</t>
    </rPh>
    <phoneticPr fontId="3"/>
  </si>
  <si>
    <t>掛布</t>
    <rPh sb="0" eb="1">
      <t>カケ</t>
    </rPh>
    <rPh sb="1" eb="2">
      <t>フ</t>
    </rPh>
    <phoneticPr fontId="3"/>
  </si>
  <si>
    <t>江藤</t>
    <rPh sb="0" eb="2">
      <t>エトウ</t>
    </rPh>
    <phoneticPr fontId="3"/>
  </si>
  <si>
    <t>清原</t>
    <rPh sb="0" eb="2">
      <t>キヨハラ</t>
    </rPh>
    <phoneticPr fontId="3"/>
  </si>
  <si>
    <t>男だけの料金を求めなさい。</t>
    <rPh sb="0" eb="1">
      <t>オトコ</t>
    </rPh>
    <rPh sb="4" eb="6">
      <t>リョウキン</t>
    </rPh>
    <rPh sb="7" eb="8">
      <t>モト</t>
    </rPh>
    <phoneticPr fontId="3"/>
  </si>
  <si>
    <t>答</t>
    <rPh sb="0" eb="1">
      <t>コタ</t>
    </rPh>
    <phoneticPr fontId="3"/>
  </si>
  <si>
    <t>=SUMIF(D91:D99,"男",L91:L99)</t>
  </si>
  <si>
    <t>女だけの料金を求めなさい。</t>
    <rPh sb="0" eb="1">
      <t>オンナ</t>
    </rPh>
    <rPh sb="4" eb="6">
      <t>リョウキン</t>
    </rPh>
    <rPh sb="7" eb="8">
      <t>モト</t>
    </rPh>
    <phoneticPr fontId="3"/>
  </si>
  <si>
    <t>=SUMIF(D91:D99,"女",L91:L99)</t>
  </si>
  <si>
    <t>計</t>
    <rPh sb="0" eb="1">
      <t>ケイ</t>
    </rPh>
    <phoneticPr fontId="3"/>
  </si>
  <si>
    <t>全ての回で以下のスコアーを算出しましょう。</t>
    <rPh sb="0" eb="1">
      <t>スベ</t>
    </rPh>
    <rPh sb="3" eb="4">
      <t>カイ</t>
    </rPh>
    <rPh sb="5" eb="7">
      <t>イカ</t>
    </rPh>
    <rPh sb="13" eb="15">
      <t>サンシュツ</t>
    </rPh>
    <phoneticPr fontId="3"/>
  </si>
  <si>
    <t>第１位</t>
    <rPh sb="0" eb="1">
      <t>ダイ</t>
    </rPh>
    <rPh sb="2" eb="3">
      <t>イ</t>
    </rPh>
    <phoneticPr fontId="3"/>
  </si>
  <si>
    <t>=SMALL($G$91:$I$99,1)</t>
  </si>
  <si>
    <t>第２位</t>
    <rPh sb="0" eb="1">
      <t>ダイ</t>
    </rPh>
    <rPh sb="2" eb="3">
      <t>イ</t>
    </rPh>
    <phoneticPr fontId="3"/>
  </si>
  <si>
    <t>=SMALL($G$91:$I$99,2)</t>
  </si>
  <si>
    <t>第３位</t>
    <rPh sb="0" eb="1">
      <t>ダイ</t>
    </rPh>
    <rPh sb="2" eb="3">
      <t>イ</t>
    </rPh>
    <phoneticPr fontId="3"/>
  </si>
  <si>
    <t>=SMALL($G$91:$I$99,3)</t>
  </si>
  <si>
    <r>
      <t>７２</t>
    </r>
    <r>
      <rPr>
        <sz val="11"/>
        <rFont val="ＭＳ Ｐゴシック"/>
        <family val="3"/>
        <charset val="128"/>
      </rPr>
      <t>以上のスコアーを</t>
    </r>
    <r>
      <rPr>
        <sz val="11"/>
        <color indexed="10"/>
        <rFont val="ＭＳ Ｐゴシック"/>
        <family val="3"/>
        <charset val="128"/>
      </rPr>
      <t>赤</t>
    </r>
    <r>
      <rPr>
        <sz val="11"/>
        <rFont val="ＭＳ Ｐゴシック"/>
        <family val="3"/>
        <charset val="128"/>
      </rPr>
      <t>く識別しましょう。</t>
    </r>
    <rPh sb="2" eb="4">
      <t>イジョウ</t>
    </rPh>
    <rPh sb="10" eb="11">
      <t>アカ</t>
    </rPh>
    <rPh sb="12" eb="14">
      <t>シキベツ</t>
    </rPh>
    <phoneticPr fontId="3"/>
  </si>
  <si>
    <t>スコアー</t>
    <phoneticPr fontId="3"/>
  </si>
  <si>
    <t>左のように設定してみましょう</t>
    <rPh sb="0" eb="1">
      <t>ヒダリ</t>
    </rPh>
    <rPh sb="5" eb="7">
      <t>セッテイ</t>
    </rPh>
    <phoneticPr fontId="3"/>
  </si>
  <si>
    <r>
      <t>以下の表について、以下の設問に従い</t>
    </r>
    <r>
      <rPr>
        <sz val="14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3"/>
  </si>
  <si>
    <t>（問題1）</t>
    <rPh sb="1" eb="3">
      <t>モンダイ</t>
    </rPh>
    <phoneticPr fontId="3"/>
  </si>
  <si>
    <t>体重順位</t>
    <rPh sb="0" eb="2">
      <t>タイジュウ</t>
    </rPh>
    <rPh sb="2" eb="4">
      <t>ジュンイ</t>
    </rPh>
    <phoneticPr fontId="3"/>
  </si>
  <si>
    <t>氏名</t>
    <rPh sb="0" eb="2">
      <t>シメイ</t>
    </rPh>
    <phoneticPr fontId="3"/>
  </si>
  <si>
    <t>体重</t>
    <rPh sb="0" eb="2">
      <t>タイジュウ</t>
    </rPh>
    <phoneticPr fontId="3"/>
  </si>
  <si>
    <t>吉田</t>
    <rPh sb="0" eb="2">
      <t>ヨシダ</t>
    </rPh>
    <phoneticPr fontId="3"/>
  </si>
  <si>
    <t>原</t>
    <rPh sb="0" eb="1">
      <t>ハラ</t>
    </rPh>
    <phoneticPr fontId="3"/>
  </si>
  <si>
    <t>佐藤</t>
    <rPh sb="0" eb="2">
      <t>サトウ</t>
    </rPh>
    <phoneticPr fontId="3"/>
  </si>
  <si>
    <t>犬養</t>
    <rPh sb="0" eb="1">
      <t>イヌ</t>
    </rPh>
    <rPh sb="1" eb="2">
      <t>ヤシナ</t>
    </rPh>
    <phoneticPr fontId="3"/>
  </si>
  <si>
    <t>岸</t>
    <rPh sb="0" eb="1">
      <t>キシ</t>
    </rPh>
    <phoneticPr fontId="3"/>
  </si>
  <si>
    <t>田中</t>
    <rPh sb="0" eb="2">
      <t>タナカ</t>
    </rPh>
    <phoneticPr fontId="3"/>
  </si>
  <si>
    <t>片山</t>
    <rPh sb="0" eb="2">
      <t>カタヤマ</t>
    </rPh>
    <phoneticPr fontId="3"/>
  </si>
  <si>
    <t>大平</t>
    <rPh sb="0" eb="2">
      <t>オオヒラ</t>
    </rPh>
    <phoneticPr fontId="3"/>
  </si>
  <si>
    <r>
      <t>下の表で</t>
    </r>
    <r>
      <rPr>
        <b/>
        <sz val="11"/>
        <color indexed="13"/>
        <rFont val="ＭＳ Ｐゴシック"/>
        <family val="3"/>
        <charset val="128"/>
      </rPr>
      <t>■</t>
    </r>
    <r>
      <rPr>
        <sz val="11"/>
        <color indexed="8"/>
        <rFont val="ＭＳ Ｐゴシック"/>
        <family val="3"/>
        <charset val="128"/>
      </rPr>
      <t>に</t>
    </r>
    <r>
      <rPr>
        <sz val="11"/>
        <rFont val="ＭＳ Ｐゴシック"/>
        <family val="3"/>
        <charset val="128"/>
      </rPr>
      <t>順位を表示しましょう。</t>
    </r>
    <rPh sb="0" eb="1">
      <t>シタ</t>
    </rPh>
    <rPh sb="2" eb="3">
      <t>ヒョウ</t>
    </rPh>
    <rPh sb="6" eb="8">
      <t>ジュンイ</t>
    </rPh>
    <rPh sb="9" eb="11">
      <t>ヒョウジ</t>
    </rPh>
    <phoneticPr fontId="3"/>
  </si>
  <si>
    <t>Copyright(c) Beginners Site All right reserved 2011/01/01</t>
    <phoneticPr fontId="3"/>
  </si>
  <si>
    <t>若い順</t>
    <rPh sb="0" eb="1">
      <t>ワカ</t>
    </rPh>
    <rPh sb="2" eb="3">
      <t>ジュン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</si>
</sst>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#&quot;個&quot;"/>
    <numFmt numFmtId="177" formatCode="yyyy&quot;年&quot;m&quot;月&quot;;@"/>
    <numFmt numFmtId="178" formatCode="0.0"/>
    <numFmt numFmtId="179" formatCode="yyyy/m/d;@"/>
    <numFmt numFmtId="180" formatCode="#,##0\ &quot;位&quot;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43"/>
      <name val="Century"/>
      <family val="1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7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2" fillId="0" borderId="0" xfId="0" applyFo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176" fontId="10" fillId="0" borderId="0" xfId="1" applyNumberFormat="1" applyFont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0" fontId="12" fillId="2" borderId="1" xfId="0" applyFont="1" applyFill="1" applyBorder="1" applyAlignment="1">
      <alignment horizontal="center" vertical="center"/>
    </xf>
    <xf numFmtId="38" fontId="2" fillId="0" borderId="0" xfId="1" applyFont="1" applyFill="1" applyBorder="1" applyAlignment="1"/>
    <xf numFmtId="0" fontId="0" fillId="0" borderId="0" xfId="0" applyFill="1" applyBorder="1">
      <alignment vertical="center"/>
    </xf>
    <xf numFmtId="0" fontId="10" fillId="0" borderId="0" xfId="0" applyFont="1" applyFill="1" applyBorder="1">
      <alignment vertical="center"/>
    </xf>
    <xf numFmtId="14" fontId="11" fillId="0" borderId="0" xfId="0" applyNumberFormat="1" applyFont="1" applyFill="1" applyBorder="1">
      <alignment vertical="center"/>
    </xf>
    <xf numFmtId="0" fontId="10" fillId="0" borderId="0" xfId="0" applyFont="1" applyFill="1" applyBorder="1" applyAlignment="1">
      <alignment horizontal="center"/>
    </xf>
    <xf numFmtId="49" fontId="10" fillId="0" borderId="2" xfId="0" applyNumberFormat="1" applyFont="1" applyBorder="1" applyAlignment="1">
      <alignment horizontal="center"/>
    </xf>
    <xf numFmtId="0" fontId="10" fillId="0" borderId="3" xfId="0" applyFont="1" applyBorder="1">
      <alignment vertical="center"/>
    </xf>
    <xf numFmtId="0" fontId="10" fillId="0" borderId="3" xfId="0" applyFont="1" applyBorder="1" applyAlignment="1">
      <alignment horizontal="center"/>
    </xf>
    <xf numFmtId="0" fontId="10" fillId="0" borderId="4" xfId="1" applyNumberFormat="1" applyFont="1" applyBorder="1" applyAlignment="1"/>
    <xf numFmtId="49" fontId="10" fillId="0" borderId="5" xfId="0" applyNumberFormat="1" applyFont="1" applyBorder="1" applyAlignment="1">
      <alignment horizontal="center"/>
    </xf>
    <xf numFmtId="0" fontId="10" fillId="0" borderId="6" xfId="0" applyFont="1" applyBorder="1">
      <alignment vertical="center"/>
    </xf>
    <xf numFmtId="0" fontId="10" fillId="0" borderId="6" xfId="0" applyFont="1" applyBorder="1" applyAlignment="1">
      <alignment horizontal="center"/>
    </xf>
    <xf numFmtId="0" fontId="10" fillId="0" borderId="7" xfId="1" applyNumberFormat="1" applyFont="1" applyBorder="1" applyAlignment="1"/>
    <xf numFmtId="177" fontId="10" fillId="0" borderId="8" xfId="0" applyNumberFormat="1" applyFont="1" applyBorder="1">
      <alignment vertical="center"/>
    </xf>
    <xf numFmtId="177" fontId="10" fillId="0" borderId="9" xfId="0" applyNumberFormat="1" applyFont="1" applyBorder="1">
      <alignment vertical="center"/>
    </xf>
    <xf numFmtId="177" fontId="10" fillId="0" borderId="10" xfId="0" applyNumberFormat="1" applyFont="1" applyBorder="1">
      <alignment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49" fontId="10" fillId="0" borderId="11" xfId="0" applyNumberFormat="1" applyFont="1" applyBorder="1" applyAlignment="1">
      <alignment horizontal="center"/>
    </xf>
    <xf numFmtId="0" fontId="10" fillId="0" borderId="12" xfId="0" applyFont="1" applyBorder="1">
      <alignment vertical="center"/>
    </xf>
    <xf numFmtId="0" fontId="10" fillId="0" borderId="13" xfId="1" applyNumberFormat="1" applyFont="1" applyBorder="1" applyAlignment="1"/>
    <xf numFmtId="0" fontId="16" fillId="0" borderId="14" xfId="0" applyNumberFormat="1" applyFont="1" applyFill="1" applyBorder="1" applyAlignment="1">
      <alignment horizontal="center"/>
    </xf>
    <xf numFmtId="0" fontId="2" fillId="0" borderId="14" xfId="0" applyNumberFormat="1" applyFont="1" applyFill="1" applyBorder="1" applyAlignment="1">
      <alignment horizontal="center"/>
    </xf>
    <xf numFmtId="0" fontId="2" fillId="0" borderId="14" xfId="0" applyNumberFormat="1" applyFont="1" applyFill="1" applyBorder="1" applyAlignment="1"/>
    <xf numFmtId="0" fontId="2" fillId="3" borderId="14" xfId="0" applyNumberFormat="1" applyFont="1" applyFill="1" applyBorder="1" applyAlignment="1"/>
    <xf numFmtId="178" fontId="2" fillId="3" borderId="14" xfId="0" applyNumberFormat="1" applyFont="1" applyFill="1" applyBorder="1" applyAlignment="1"/>
    <xf numFmtId="178" fontId="2" fillId="0" borderId="14" xfId="0" applyNumberFormat="1" applyFont="1" applyFill="1" applyBorder="1" applyAlignment="1"/>
    <xf numFmtId="38" fontId="2" fillId="0" borderId="14" xfId="1" applyFont="1" applyFill="1" applyBorder="1" applyAlignment="1"/>
    <xf numFmtId="38" fontId="2" fillId="0" borderId="0" xfId="0" applyNumberFormat="1" applyFont="1" applyFill="1" applyBorder="1" applyAlignment="1"/>
    <xf numFmtId="38" fontId="2" fillId="3" borderId="15" xfId="1" applyFont="1" applyFill="1" applyBorder="1" applyAlignment="1"/>
    <xf numFmtId="0" fontId="16" fillId="0" borderId="0" xfId="0" applyNumberFormat="1" applyFont="1" applyFill="1" applyBorder="1" applyAlignment="1">
      <alignment horizontal="right"/>
    </xf>
    <xf numFmtId="38" fontId="10" fillId="0" borderId="0" xfId="1" applyFont="1" applyFill="1" applyBorder="1" applyAlignment="1"/>
    <xf numFmtId="49" fontId="2" fillId="0" borderId="0" xfId="0" applyNumberFormat="1" applyFont="1" applyFill="1" applyBorder="1" applyAlignment="1">
      <alignment horizontal="left" indent="2"/>
    </xf>
    <xf numFmtId="0" fontId="10" fillId="0" borderId="0" xfId="0" applyNumberFormat="1" applyFont="1" applyFill="1" applyBorder="1" applyAlignment="1">
      <alignment horizontal="right"/>
    </xf>
    <xf numFmtId="38" fontId="10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1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15" fillId="0" borderId="0" xfId="0" applyFont="1" applyAlignment="1">
      <alignment horizontal="center"/>
    </xf>
    <xf numFmtId="0" fontId="1" fillId="4" borderId="16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/>
    </xf>
    <xf numFmtId="0" fontId="1" fillId="0" borderId="18" xfId="0" applyFont="1" applyBorder="1" applyAlignment="1">
      <alignment horizontal="center"/>
    </xf>
    <xf numFmtId="38" fontId="1" fillId="0" borderId="19" xfId="1" applyFont="1" applyBorder="1" applyAlignment="1"/>
    <xf numFmtId="0" fontId="1" fillId="4" borderId="2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/>
    </xf>
    <xf numFmtId="0" fontId="1" fillId="0" borderId="21" xfId="0" applyFont="1" applyBorder="1" applyAlignment="1">
      <alignment horizontal="center"/>
    </xf>
    <xf numFmtId="38" fontId="1" fillId="0" borderId="4" xfId="1" applyFont="1" applyBorder="1" applyAlignment="1"/>
    <xf numFmtId="0" fontId="1" fillId="4" borderId="5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/>
    </xf>
    <xf numFmtId="0" fontId="1" fillId="0" borderId="23" xfId="0" applyFont="1" applyBorder="1" applyAlignment="1">
      <alignment horizontal="center"/>
    </xf>
    <xf numFmtId="38" fontId="1" fillId="0" borderId="7" xfId="1" applyFont="1" applyBorder="1" applyAlignment="1"/>
    <xf numFmtId="0" fontId="0" fillId="0" borderId="0" xfId="0" applyAlignment="1">
      <alignment vertical="center"/>
    </xf>
    <xf numFmtId="179" fontId="10" fillId="0" borderId="26" xfId="0" applyNumberFormat="1" applyFont="1" applyBorder="1">
      <alignment vertical="center"/>
    </xf>
    <xf numFmtId="179" fontId="10" fillId="0" borderId="27" xfId="0" applyNumberFormat="1" applyFont="1" applyBorder="1">
      <alignment vertical="center"/>
    </xf>
    <xf numFmtId="179" fontId="10" fillId="0" borderId="28" xfId="0" applyNumberFormat="1" applyFont="1" applyBorder="1">
      <alignment vertical="center"/>
    </xf>
    <xf numFmtId="0" fontId="10" fillId="7" borderId="11" xfId="0" applyFont="1" applyFill="1" applyBorder="1" applyAlignment="1">
      <alignment horizontal="center" vertical="center"/>
    </xf>
    <xf numFmtId="0" fontId="10" fillId="7" borderId="24" xfId="0" applyFont="1" applyFill="1" applyBorder="1" applyAlignment="1">
      <alignment horizontal="center" vertical="center"/>
    </xf>
    <xf numFmtId="0" fontId="1" fillId="7" borderId="25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180" fontId="1" fillId="4" borderId="16" xfId="0" applyNumberFormat="1" applyFont="1" applyFill="1" applyBorder="1" applyAlignment="1">
      <alignment horizontal="center" vertical="center"/>
    </xf>
    <xf numFmtId="180" fontId="1" fillId="4" borderId="17" xfId="0" applyNumberFormat="1" applyFont="1" applyFill="1" applyBorder="1" applyAlignment="1">
      <alignment horizontal="center"/>
    </xf>
    <xf numFmtId="180" fontId="1" fillId="4" borderId="2" xfId="0" applyNumberFormat="1" applyFont="1" applyFill="1" applyBorder="1" applyAlignment="1">
      <alignment horizontal="center" vertical="center"/>
    </xf>
    <xf numFmtId="180" fontId="1" fillId="4" borderId="20" xfId="0" applyNumberFormat="1" applyFont="1" applyFill="1" applyBorder="1" applyAlignment="1">
      <alignment horizontal="center"/>
    </xf>
    <xf numFmtId="180" fontId="1" fillId="4" borderId="5" xfId="0" applyNumberFormat="1" applyFont="1" applyFill="1" applyBorder="1" applyAlignment="1">
      <alignment horizontal="center" vertical="center"/>
    </xf>
    <xf numFmtId="180" fontId="1" fillId="4" borderId="22" xfId="0" applyNumberFormat="1" applyFont="1" applyFill="1" applyBorder="1" applyAlignment="1">
      <alignment horizontal="center"/>
    </xf>
    <xf numFmtId="0" fontId="9" fillId="5" borderId="0" xfId="0" applyFont="1" applyFill="1" applyAlignment="1">
      <alignment horizontal="center" vertical="center"/>
    </xf>
    <xf numFmtId="0" fontId="22" fillId="6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</xdr:row>
      <xdr:rowOff>133350</xdr:rowOff>
    </xdr:from>
    <xdr:to>
      <xdr:col>10</xdr:col>
      <xdr:colOff>161925</xdr:colOff>
      <xdr:row>8</xdr:row>
      <xdr:rowOff>0</xdr:rowOff>
    </xdr:to>
    <xdr:sp macro="" textlink="">
      <xdr:nvSpPr>
        <xdr:cNvPr id="1025" name="Text Box 1" descr="ブーケ"/>
        <xdr:cNvSpPr txBox="1">
          <a:spLocks noChangeArrowheads="1"/>
        </xdr:cNvSpPr>
      </xdr:nvSpPr>
      <xdr:spPr bwMode="auto">
        <a:xfrm>
          <a:off x="3181350" y="476250"/>
          <a:ext cx="2305050" cy="89535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１５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190500</xdr:colOff>
      <xdr:row>8</xdr:row>
      <xdr:rowOff>123825</xdr:rowOff>
    </xdr:from>
    <xdr:to>
      <xdr:col>12</xdr:col>
      <xdr:colOff>104775</xdr:colOff>
      <xdr:row>12</xdr:row>
      <xdr:rowOff>104775</xdr:rowOff>
    </xdr:to>
    <xdr:grpSp>
      <xdr:nvGrpSpPr>
        <xdr:cNvPr id="1917" name="Group 893"/>
        <xdr:cNvGrpSpPr>
          <a:grpSpLocks/>
        </xdr:cNvGrpSpPr>
      </xdr:nvGrpSpPr>
      <xdr:grpSpPr bwMode="auto">
        <a:xfrm>
          <a:off x="1019175" y="1495425"/>
          <a:ext cx="5753100" cy="666750"/>
          <a:chOff x="107" y="157"/>
          <a:chExt cx="595" cy="70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07" y="194"/>
            <a:ext cx="202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13" y="194"/>
            <a:ext cx="189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654" y="162"/>
            <a:ext cx="44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11" y="157"/>
            <a:ext cx="50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85725</xdr:colOff>
      <xdr:row>23</xdr:row>
      <xdr:rowOff>0</xdr:rowOff>
    </xdr:from>
    <xdr:to>
      <xdr:col>1</xdr:col>
      <xdr:colOff>342900</xdr:colOff>
      <xdr:row>24</xdr:row>
      <xdr:rowOff>123825</xdr:rowOff>
    </xdr:to>
    <xdr:pic>
      <xdr:nvPicPr>
        <xdr:cNvPr id="1915" name="Picture 89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5725" y="4048125"/>
          <a:ext cx="47625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114300</xdr:colOff>
      <xdr:row>23</xdr:row>
      <xdr:rowOff>38100</xdr:rowOff>
    </xdr:from>
    <xdr:to>
      <xdr:col>9</xdr:col>
      <xdr:colOff>409575</xdr:colOff>
      <xdr:row>24</xdr:row>
      <xdr:rowOff>114300</xdr:rowOff>
    </xdr:to>
    <xdr:pic>
      <xdr:nvPicPr>
        <xdr:cNvPr id="1916" name="Picture 89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05350" y="4086225"/>
          <a:ext cx="4191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2</xdr:col>
      <xdr:colOff>152400</xdr:colOff>
      <xdr:row>36</xdr:row>
      <xdr:rowOff>161925</xdr:rowOff>
    </xdr:from>
    <xdr:to>
      <xdr:col>6</xdr:col>
      <xdr:colOff>76200</xdr:colOff>
      <xdr:row>42</xdr:row>
      <xdr:rowOff>19050</xdr:rowOff>
    </xdr:to>
    <xdr:pic>
      <xdr:nvPicPr>
        <xdr:cNvPr id="10" name="図 9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" y="6438900"/>
          <a:ext cx="2686050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76200</xdr:colOff>
      <xdr:row>36</xdr:row>
      <xdr:rowOff>152400</xdr:rowOff>
    </xdr:from>
    <xdr:to>
      <xdr:col>12</xdr:col>
      <xdr:colOff>95250</xdr:colOff>
      <xdr:row>42</xdr:row>
      <xdr:rowOff>57150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6429375"/>
          <a:ext cx="2381250" cy="933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171450</xdr:colOff>
      <xdr:row>21</xdr:row>
      <xdr:rowOff>114300</xdr:rowOff>
    </xdr:from>
    <xdr:to>
      <xdr:col>16</xdr:col>
      <xdr:colOff>523875</xdr:colOff>
      <xdr:row>23</xdr:row>
      <xdr:rowOff>114300</xdr:rowOff>
    </xdr:to>
    <xdr:sp macro="" textlink="">
      <xdr:nvSpPr>
        <xdr:cNvPr id="2" name="テキスト ボックス 1"/>
        <xdr:cNvSpPr txBox="1"/>
      </xdr:nvSpPr>
      <xdr:spPr>
        <a:xfrm>
          <a:off x="5495925" y="3819525"/>
          <a:ext cx="4314825" cy="342900"/>
        </a:xfrm>
        <a:prstGeom prst="rect">
          <a:avLst/>
        </a:prstGeom>
        <a:ln/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書式の設定の｛ユーザー定義｝で、「順位」に「位」を設定しましょう。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41"/>
  <sheetViews>
    <sheetView tabSelected="1" workbookViewId="0">
      <selection activeCell="B3" sqref="B3"/>
    </sheetView>
  </sheetViews>
  <sheetFormatPr defaultRowHeight="13.5" customHeight="1"/>
  <cols>
    <col min="1" max="1" width="2.875" style="1" customWidth="1"/>
    <col min="2" max="2" width="8" customWidth="1"/>
    <col min="3" max="3" width="8.375" customWidth="1"/>
    <col min="4" max="4" width="9.25" customWidth="1"/>
    <col min="5" max="5" width="9.5" customWidth="1"/>
    <col min="6" max="6" width="9.125" customWidth="1"/>
    <col min="7" max="7" width="9.375" customWidth="1"/>
    <col min="8" max="8" width="3.75" customWidth="1"/>
    <col min="9" max="9" width="1.625" customWidth="1"/>
    <col min="10" max="10" width="8" customWidth="1"/>
    <col min="11" max="11" width="8.375" customWidth="1"/>
    <col min="12" max="12" width="9.25" customWidth="1"/>
    <col min="13" max="13" width="9.5" customWidth="1"/>
    <col min="14" max="14" width="9.125" customWidth="1"/>
    <col min="15" max="15" width="7.375" customWidth="1"/>
    <col min="16" max="21" width="8.375" customWidth="1"/>
  </cols>
  <sheetData>
    <row r="1" spans="1:15" ht="13.5" customHeight="1">
      <c r="A1" s="83" t="s">
        <v>97</v>
      </c>
      <c r="B1" s="83"/>
      <c r="C1" s="83"/>
      <c r="D1" s="83"/>
      <c r="E1" s="83"/>
      <c r="F1" s="83"/>
      <c r="G1" s="83"/>
    </row>
    <row r="9" spans="1:15" ht="13.5" customHeight="1"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6"/>
    </row>
    <row r="10" spans="1:15" s="2" customFormat="1" ht="13.5" customHeight="1">
      <c r="A10" s="4"/>
      <c r="B10" s="4"/>
      <c r="C10" s="4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5" ht="13.5" customHeight="1">
      <c r="A11" s="2"/>
      <c r="B11" s="9"/>
      <c r="C11" s="2"/>
      <c r="D11" s="2"/>
      <c r="E11" s="3"/>
      <c r="F11" s="7"/>
      <c r="G11" s="8"/>
      <c r="H11" s="2"/>
      <c r="I11" s="2"/>
      <c r="J11" s="2"/>
      <c r="K11" s="2"/>
      <c r="L11" s="2"/>
      <c r="M11" s="2"/>
      <c r="N11" s="2"/>
      <c r="O11" s="2"/>
    </row>
    <row r="12" spans="1:15" ht="13.5" customHeight="1">
      <c r="A12" s="2"/>
      <c r="E12" s="2"/>
      <c r="F12" s="2"/>
      <c r="G12" s="2"/>
      <c r="H12" s="2"/>
      <c r="I12" s="2"/>
      <c r="O12" s="2"/>
    </row>
    <row r="13" spans="1:15" ht="13.5" customHeight="1">
      <c r="A13" s="2"/>
      <c r="E13" s="2"/>
      <c r="F13" s="2"/>
      <c r="G13" s="2"/>
      <c r="H13" s="2"/>
      <c r="I13" s="2"/>
      <c r="O13" s="2"/>
    </row>
    <row r="14" spans="1:15" ht="13.5" customHeight="1">
      <c r="A14" s="2"/>
      <c r="E14" s="2"/>
      <c r="F14" s="2"/>
      <c r="G14" s="2"/>
      <c r="H14" s="2"/>
      <c r="I14" s="2"/>
      <c r="O14" s="2"/>
    </row>
    <row r="15" spans="1:15" ht="13.5" customHeight="1">
      <c r="A15" s="2"/>
      <c r="E15" s="2"/>
      <c r="F15" s="2"/>
      <c r="G15" s="2"/>
      <c r="H15" s="2"/>
      <c r="I15" s="2"/>
      <c r="O15" s="2"/>
    </row>
    <row r="16" spans="1:15" ht="17.25" customHeight="1" thickBot="1">
      <c r="B16" s="12">
        <v>1</v>
      </c>
      <c r="K16" s="82" t="s">
        <v>82</v>
      </c>
      <c r="L16" s="82"/>
      <c r="M16" s="82"/>
      <c r="N16" s="82"/>
    </row>
    <row r="17" spans="1:14" s="51" customFormat="1" ht="13.5" customHeight="1" thickTop="1">
      <c r="A17" s="50"/>
      <c r="C17" s="52"/>
    </row>
    <row r="18" spans="1:14" ht="18" customHeight="1">
      <c r="B18" t="s">
        <v>83</v>
      </c>
      <c r="J18" t="s">
        <v>83</v>
      </c>
    </row>
    <row r="19" spans="1:14" ht="13.5" customHeight="1">
      <c r="G19" s="54"/>
    </row>
    <row r="21" spans="1:14" ht="13.5" customHeight="1">
      <c r="B21" s="1" t="s">
        <v>84</v>
      </c>
      <c r="C21" t="s">
        <v>96</v>
      </c>
      <c r="J21" s="1" t="s">
        <v>84</v>
      </c>
      <c r="K21" t="s">
        <v>96</v>
      </c>
    </row>
    <row r="25" spans="1:14" ht="13.5" customHeight="1" thickBot="1"/>
    <row r="26" spans="1:14" ht="13.5" customHeight="1">
      <c r="B26" s="71" t="s">
        <v>85</v>
      </c>
      <c r="C26" s="72" t="s">
        <v>98</v>
      </c>
      <c r="D26" s="73" t="s">
        <v>86</v>
      </c>
      <c r="E26" s="74" t="s">
        <v>3</v>
      </c>
      <c r="F26" s="75" t="s">
        <v>87</v>
      </c>
      <c r="G26" s="67"/>
      <c r="H26" s="67"/>
      <c r="I26" s="67"/>
      <c r="J26" s="71" t="s">
        <v>85</v>
      </c>
      <c r="K26" s="72" t="s">
        <v>98</v>
      </c>
      <c r="L26" s="73" t="s">
        <v>86</v>
      </c>
      <c r="M26" s="74" t="s">
        <v>3</v>
      </c>
      <c r="N26" s="75" t="s">
        <v>87</v>
      </c>
    </row>
    <row r="27" spans="1:14" ht="13.5" customHeight="1">
      <c r="B27" s="76">
        <f>_xlfn.RANK.EQ(F27,$F$27:$F$34)</f>
        <v>5</v>
      </c>
      <c r="C27" s="77">
        <f>_xlfn.RANK.EQ(E27,$E$27:$E$34)</f>
        <v>8</v>
      </c>
      <c r="D27" s="57" t="s">
        <v>88</v>
      </c>
      <c r="E27" s="68">
        <v>20581</v>
      </c>
      <c r="F27" s="58">
        <v>57</v>
      </c>
      <c r="J27" s="55"/>
      <c r="K27" s="56"/>
      <c r="L27" s="57" t="s">
        <v>88</v>
      </c>
      <c r="M27" s="68">
        <v>20581</v>
      </c>
      <c r="N27" s="58">
        <v>57</v>
      </c>
    </row>
    <row r="28" spans="1:14" ht="13.5" customHeight="1">
      <c r="B28" s="78">
        <f>_xlfn.RANK.EQ(F28,$F$27:$F$34)</f>
        <v>4</v>
      </c>
      <c r="C28" s="79">
        <f t="shared" ref="C28:C34" si="0">_xlfn.RANK.EQ(E28,$E$27:$E$34)</f>
        <v>1</v>
      </c>
      <c r="D28" s="61" t="s">
        <v>89</v>
      </c>
      <c r="E28" s="69">
        <v>28731</v>
      </c>
      <c r="F28" s="62">
        <v>63</v>
      </c>
      <c r="J28" s="59"/>
      <c r="K28" s="60"/>
      <c r="L28" s="61" t="s">
        <v>89</v>
      </c>
      <c r="M28" s="69">
        <v>28731</v>
      </c>
      <c r="N28" s="62">
        <v>63</v>
      </c>
    </row>
    <row r="29" spans="1:14" ht="13.5" customHeight="1">
      <c r="B29" s="78">
        <f t="shared" ref="B29:B34" si="1">_xlfn.RANK.EQ(F29,$F$27:$F$34)</f>
        <v>1</v>
      </c>
      <c r="C29" s="79">
        <f t="shared" si="0"/>
        <v>5</v>
      </c>
      <c r="D29" s="61" t="s">
        <v>90</v>
      </c>
      <c r="E29" s="69">
        <v>24643</v>
      </c>
      <c r="F29" s="62">
        <v>89</v>
      </c>
      <c r="J29" s="59"/>
      <c r="K29" s="60"/>
      <c r="L29" s="61" t="s">
        <v>90</v>
      </c>
      <c r="M29" s="69">
        <v>24643</v>
      </c>
      <c r="N29" s="62">
        <v>89</v>
      </c>
    </row>
    <row r="30" spans="1:14" ht="13.5" customHeight="1">
      <c r="B30" s="78">
        <f t="shared" si="1"/>
        <v>8</v>
      </c>
      <c r="C30" s="79">
        <f t="shared" si="0"/>
        <v>7</v>
      </c>
      <c r="D30" s="61" t="s">
        <v>91</v>
      </c>
      <c r="E30" s="69">
        <v>21825</v>
      </c>
      <c r="F30" s="62">
        <v>48</v>
      </c>
      <c r="J30" s="59"/>
      <c r="K30" s="60"/>
      <c r="L30" s="61" t="s">
        <v>91</v>
      </c>
      <c r="M30" s="69">
        <v>21825</v>
      </c>
      <c r="N30" s="62">
        <v>48</v>
      </c>
    </row>
    <row r="31" spans="1:14" ht="13.5" customHeight="1">
      <c r="B31" s="78">
        <f t="shared" si="1"/>
        <v>6</v>
      </c>
      <c r="C31" s="79">
        <f t="shared" si="0"/>
        <v>6</v>
      </c>
      <c r="D31" s="61" t="s">
        <v>92</v>
      </c>
      <c r="E31" s="69">
        <v>22968</v>
      </c>
      <c r="F31" s="62">
        <v>55</v>
      </c>
      <c r="J31" s="59"/>
      <c r="K31" s="60"/>
      <c r="L31" s="61" t="s">
        <v>92</v>
      </c>
      <c r="M31" s="69">
        <v>22968</v>
      </c>
      <c r="N31" s="62">
        <v>55</v>
      </c>
    </row>
    <row r="32" spans="1:14" ht="13.5" customHeight="1">
      <c r="B32" s="78">
        <f t="shared" si="1"/>
        <v>3</v>
      </c>
      <c r="C32" s="79">
        <f t="shared" si="0"/>
        <v>3</v>
      </c>
      <c r="D32" s="61" t="s">
        <v>93</v>
      </c>
      <c r="E32" s="69">
        <v>25781</v>
      </c>
      <c r="F32" s="62">
        <v>67</v>
      </c>
      <c r="J32" s="59"/>
      <c r="K32" s="60"/>
      <c r="L32" s="61" t="s">
        <v>93</v>
      </c>
      <c r="M32" s="69">
        <v>25781</v>
      </c>
      <c r="N32" s="62">
        <v>67</v>
      </c>
    </row>
    <row r="33" spans="2:14" ht="13.5" customHeight="1">
      <c r="B33" s="78">
        <f t="shared" si="1"/>
        <v>2</v>
      </c>
      <c r="C33" s="79">
        <f t="shared" si="0"/>
        <v>2</v>
      </c>
      <c r="D33" s="61" t="s">
        <v>94</v>
      </c>
      <c r="E33" s="69">
        <v>27735</v>
      </c>
      <c r="F33" s="62">
        <v>83</v>
      </c>
      <c r="J33" s="59"/>
      <c r="K33" s="60"/>
      <c r="L33" s="61" t="s">
        <v>94</v>
      </c>
      <c r="M33" s="69">
        <v>27735</v>
      </c>
      <c r="N33" s="62">
        <v>83</v>
      </c>
    </row>
    <row r="34" spans="2:14" ht="13.5" customHeight="1" thickBot="1">
      <c r="B34" s="80">
        <f t="shared" si="1"/>
        <v>7</v>
      </c>
      <c r="C34" s="81">
        <f t="shared" si="0"/>
        <v>4</v>
      </c>
      <c r="D34" s="65" t="s">
        <v>95</v>
      </c>
      <c r="E34" s="70">
        <v>25262</v>
      </c>
      <c r="F34" s="66">
        <v>49</v>
      </c>
      <c r="J34" s="63"/>
      <c r="K34" s="64"/>
      <c r="L34" s="65" t="s">
        <v>95</v>
      </c>
      <c r="M34" s="70">
        <v>25262</v>
      </c>
      <c r="N34" s="66">
        <v>49</v>
      </c>
    </row>
    <row r="39" spans="2:14" ht="13.5" customHeight="1">
      <c r="C39" ph="1"/>
    </row>
    <row r="40" spans="2:14" ht="13.5" customHeight="1">
      <c r="C40" ph="1"/>
    </row>
    <row r="41" spans="2:14" ht="13.5" customHeight="1">
      <c r="C41" ph="1"/>
    </row>
    <row r="43" spans="2:14" ht="13.5" customHeight="1">
      <c r="C43" ph="1"/>
    </row>
    <row r="44" spans="2:14" ht="13.5" customHeight="1">
      <c r="C44" ph="1"/>
    </row>
    <row r="52" spans="3:3" ht="13.5" customHeight="1">
      <c r="C52" ph="1"/>
    </row>
    <row r="59" spans="3:3" ht="13.5" customHeight="1">
      <c r="C59" ph="1"/>
    </row>
    <row r="70" spans="3:3" ht="13.5" customHeight="1">
      <c r="C70" ph="1"/>
    </row>
    <row r="85" spans="3:3" ht="13.5" customHeight="1">
      <c r="C85" ph="1"/>
    </row>
    <row r="87" spans="3:3" ht="13.5" customHeight="1">
      <c r="C87" ph="1"/>
    </row>
    <row r="88" spans="3:3" ht="13.5" customHeight="1">
      <c r="C88" ph="1"/>
    </row>
    <row r="89" spans="3:3" ht="13.5" customHeight="1">
      <c r="C89" ph="1"/>
    </row>
    <row r="90" spans="3:3" ht="13.5" customHeight="1">
      <c r="C90" ph="1"/>
    </row>
    <row r="92" spans="3:3" ht="13.5" customHeight="1">
      <c r="C92" ph="1"/>
    </row>
    <row r="99" spans="3:3" ht="13.5" customHeight="1">
      <c r="C99" ph="1"/>
    </row>
    <row r="100" spans="3:3" ht="13.5" customHeight="1">
      <c r="C100" ph="1"/>
    </row>
    <row r="101" spans="3:3" ht="13.5" customHeight="1">
      <c r="C101" ph="1"/>
    </row>
    <row r="103" spans="3:3" ht="13.5" customHeight="1">
      <c r="C103" ph="1"/>
    </row>
    <row r="104" spans="3:3" ht="13.5" customHeight="1">
      <c r="C104" ph="1"/>
    </row>
    <row r="107" spans="3:3" ht="13.5" customHeight="1">
      <c r="C107" ph="1"/>
    </row>
    <row r="122" spans="3:3" ht="13.5" customHeight="1">
      <c r="C122" ph="1"/>
    </row>
    <row r="124" spans="3:3" ht="13.5" customHeight="1">
      <c r="C124" ph="1"/>
    </row>
    <row r="125" spans="3:3" ht="13.5" customHeight="1">
      <c r="C125" ph="1"/>
    </row>
    <row r="126" spans="3:3" ht="13.5" customHeight="1">
      <c r="C126" ph="1"/>
    </row>
    <row r="127" spans="3:3" ht="13.5" customHeight="1">
      <c r="C127" ph="1"/>
    </row>
    <row r="129" spans="3:3" ht="13.5" customHeight="1">
      <c r="C129" ph="1"/>
    </row>
    <row r="136" spans="3:3" ht="13.5" customHeight="1">
      <c r="C136" ph="1"/>
    </row>
    <row r="137" spans="3:3" ht="13.5" customHeight="1">
      <c r="C137" ph="1"/>
    </row>
    <row r="138" spans="3:3" ht="13.5" customHeight="1">
      <c r="C138" ph="1"/>
    </row>
    <row r="140" spans="3:3" ht="13.5" customHeight="1">
      <c r="C140" ph="1"/>
    </row>
    <row r="141" spans="3:3" ht="13.5" customHeight="1">
      <c r="C141" ph="1"/>
    </row>
  </sheetData>
  <mergeCells count="2">
    <mergeCell ref="K16:N16"/>
    <mergeCell ref="A1:G1"/>
  </mergeCells>
  <phoneticPr fontId="3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52"/>
  <sheetViews>
    <sheetView topLeftCell="A22" workbookViewId="0">
      <selection activeCell="E31" sqref="E31:J40"/>
    </sheetView>
  </sheetViews>
  <sheetFormatPr defaultRowHeight="13.5"/>
  <cols>
    <col min="6" max="6" width="10" bestFit="1" customWidth="1"/>
  </cols>
  <sheetData>
    <row r="2" spans="2:13">
      <c r="B2" s="14"/>
      <c r="C2" s="14"/>
      <c r="D2" s="14"/>
      <c r="E2" s="14"/>
      <c r="F2" s="14"/>
      <c r="G2" s="14"/>
      <c r="H2" s="14"/>
      <c r="I2" s="14"/>
    </row>
    <row r="3" spans="2:13" ht="14.25" thickBot="1">
      <c r="B3" s="14"/>
      <c r="C3" s="14"/>
      <c r="D3" s="14"/>
      <c r="E3" s="14"/>
      <c r="F3" s="14"/>
      <c r="G3" s="14"/>
      <c r="H3" s="14"/>
      <c r="I3" s="14"/>
    </row>
    <row r="4" spans="2:13" ht="14.25" thickBot="1">
      <c r="B4" s="14"/>
      <c r="C4" s="29" t="s">
        <v>0</v>
      </c>
      <c r="D4" s="30" t="s">
        <v>1</v>
      </c>
      <c r="E4" s="30" t="s">
        <v>2</v>
      </c>
      <c r="F4" s="30" t="s">
        <v>3</v>
      </c>
      <c r="G4" s="31" t="s">
        <v>4</v>
      </c>
      <c r="I4" s="14"/>
    </row>
    <row r="5" spans="2:13">
      <c r="B5" s="14"/>
      <c r="C5" s="32" t="s">
        <v>30</v>
      </c>
      <c r="D5" s="30" t="s">
        <v>5</v>
      </c>
      <c r="E5" s="33" t="s">
        <v>6</v>
      </c>
      <c r="F5" s="26">
        <v>20581</v>
      </c>
      <c r="G5" s="34">
        <v>120800</v>
      </c>
      <c r="I5" s="14"/>
      <c r="J5" s="11"/>
      <c r="K5" s="11"/>
      <c r="M5" s="11"/>
    </row>
    <row r="6" spans="2:13">
      <c r="B6" s="14"/>
      <c r="C6" s="18" t="s">
        <v>31</v>
      </c>
      <c r="D6" s="20" t="s">
        <v>7</v>
      </c>
      <c r="E6" s="19" t="s">
        <v>8</v>
      </c>
      <c r="F6" s="27">
        <v>28731</v>
      </c>
      <c r="G6" s="21">
        <v>56000</v>
      </c>
      <c r="I6" s="14"/>
    </row>
    <row r="7" spans="2:13">
      <c r="B7" s="14"/>
      <c r="C7" s="18" t="s">
        <v>32</v>
      </c>
      <c r="D7" s="20" t="s">
        <v>7</v>
      </c>
      <c r="E7" s="19" t="s">
        <v>10</v>
      </c>
      <c r="F7" s="27">
        <v>24643</v>
      </c>
      <c r="G7" s="21">
        <v>98500</v>
      </c>
      <c r="I7" s="14" t="s">
        <v>0</v>
      </c>
    </row>
    <row r="8" spans="2:13">
      <c r="B8" s="14"/>
      <c r="C8" s="18" t="s">
        <v>33</v>
      </c>
      <c r="D8" s="20" t="s">
        <v>7</v>
      </c>
      <c r="E8" s="19" t="s">
        <v>8</v>
      </c>
      <c r="F8" s="27">
        <v>21825</v>
      </c>
      <c r="G8" s="21">
        <v>209000</v>
      </c>
      <c r="I8" s="14" t="s">
        <v>28</v>
      </c>
    </row>
    <row r="9" spans="2:13">
      <c r="B9" s="14"/>
      <c r="C9" s="18" t="s">
        <v>34</v>
      </c>
      <c r="D9" s="20" t="s">
        <v>5</v>
      </c>
      <c r="E9" s="19" t="s">
        <v>10</v>
      </c>
      <c r="F9" s="27">
        <v>22968</v>
      </c>
      <c r="G9" s="21">
        <v>4800</v>
      </c>
      <c r="I9" s="14" t="s">
        <v>29</v>
      </c>
    </row>
    <row r="10" spans="2:13">
      <c r="B10" s="14"/>
      <c r="C10" s="18" t="s">
        <v>35</v>
      </c>
      <c r="D10" s="20" t="s">
        <v>5</v>
      </c>
      <c r="E10" s="19" t="s">
        <v>8</v>
      </c>
      <c r="F10" s="27">
        <v>25781</v>
      </c>
      <c r="G10" s="21">
        <v>590300</v>
      </c>
      <c r="I10" s="14" t="s">
        <v>9</v>
      </c>
    </row>
    <row r="11" spans="2:13">
      <c r="B11" s="14"/>
      <c r="C11" s="18" t="s">
        <v>36</v>
      </c>
      <c r="D11" s="20" t="s">
        <v>7</v>
      </c>
      <c r="E11" s="19" t="s">
        <v>6</v>
      </c>
      <c r="F11" s="27">
        <v>27735</v>
      </c>
      <c r="G11" s="21">
        <v>76900</v>
      </c>
      <c r="I11" s="14" t="s">
        <v>11</v>
      </c>
    </row>
    <row r="12" spans="2:13">
      <c r="B12" s="14"/>
      <c r="C12" s="18" t="s">
        <v>37</v>
      </c>
      <c r="D12" s="20" t="s">
        <v>5</v>
      </c>
      <c r="E12" s="19" t="s">
        <v>8</v>
      </c>
      <c r="F12" s="27">
        <v>25262</v>
      </c>
      <c r="G12" s="21">
        <v>13900</v>
      </c>
      <c r="I12" s="14" t="s">
        <v>12</v>
      </c>
    </row>
    <row r="13" spans="2:13">
      <c r="B13" s="14"/>
      <c r="C13" s="18" t="s">
        <v>38</v>
      </c>
      <c r="D13" s="20" t="s">
        <v>7</v>
      </c>
      <c r="E13" s="19" t="s">
        <v>10</v>
      </c>
      <c r="F13" s="27">
        <v>19787</v>
      </c>
      <c r="G13" s="21">
        <v>57800</v>
      </c>
      <c r="I13" s="14" t="s">
        <v>13</v>
      </c>
    </row>
    <row r="14" spans="2:13">
      <c r="B14" s="14"/>
      <c r="C14" s="18" t="s">
        <v>39</v>
      </c>
      <c r="D14" s="20" t="s">
        <v>7</v>
      </c>
      <c r="E14" s="19" t="s">
        <v>10</v>
      </c>
      <c r="F14" s="27">
        <v>17733</v>
      </c>
      <c r="G14" s="21">
        <v>100000</v>
      </c>
      <c r="I14" s="14" t="s">
        <v>14</v>
      </c>
    </row>
    <row r="15" spans="2:13">
      <c r="B15" s="14"/>
      <c r="C15" s="18" t="s">
        <v>40</v>
      </c>
      <c r="D15" s="20" t="s">
        <v>7</v>
      </c>
      <c r="E15" s="19" t="s">
        <v>6</v>
      </c>
      <c r="F15" s="27">
        <v>18362</v>
      </c>
      <c r="G15" s="21">
        <v>156800</v>
      </c>
      <c r="I15" s="14" t="s">
        <v>15</v>
      </c>
    </row>
    <row r="16" spans="2:13">
      <c r="B16" s="14"/>
      <c r="C16" s="18" t="s">
        <v>41</v>
      </c>
      <c r="D16" s="20" t="s">
        <v>5</v>
      </c>
      <c r="E16" s="19" t="s">
        <v>8</v>
      </c>
      <c r="F16" s="27">
        <v>27028</v>
      </c>
      <c r="G16" s="21">
        <v>83200</v>
      </c>
      <c r="I16" s="14" t="s">
        <v>16</v>
      </c>
    </row>
    <row r="17" spans="2:14">
      <c r="B17" s="14"/>
      <c r="C17" s="18" t="s">
        <v>42</v>
      </c>
      <c r="D17" s="20" t="s">
        <v>7</v>
      </c>
      <c r="E17" s="19" t="s">
        <v>8</v>
      </c>
      <c r="F17" s="27">
        <v>24904</v>
      </c>
      <c r="G17" s="21">
        <v>8700</v>
      </c>
      <c r="I17" s="14" t="s">
        <v>17</v>
      </c>
    </row>
    <row r="18" spans="2:14">
      <c r="B18" s="14"/>
      <c r="C18" s="18" t="s">
        <v>43</v>
      </c>
      <c r="D18" s="20" t="s">
        <v>7</v>
      </c>
      <c r="E18" s="19" t="s">
        <v>8</v>
      </c>
      <c r="F18" s="27">
        <v>21803</v>
      </c>
      <c r="G18" s="21">
        <v>91800</v>
      </c>
      <c r="I18" s="14" t="s">
        <v>18</v>
      </c>
    </row>
    <row r="19" spans="2:14">
      <c r="B19" s="14"/>
      <c r="C19" s="18" t="s">
        <v>44</v>
      </c>
      <c r="D19" s="20" t="s">
        <v>5</v>
      </c>
      <c r="E19" s="19" t="s">
        <v>6</v>
      </c>
      <c r="F19" s="27">
        <v>19400</v>
      </c>
      <c r="G19" s="21">
        <v>236700</v>
      </c>
      <c r="I19" s="14" t="s">
        <v>19</v>
      </c>
    </row>
    <row r="20" spans="2:14">
      <c r="B20" s="14"/>
      <c r="C20" s="18" t="s">
        <v>45</v>
      </c>
      <c r="D20" s="20" t="s">
        <v>7</v>
      </c>
      <c r="E20" s="19" t="s">
        <v>10</v>
      </c>
      <c r="F20" s="27">
        <v>24363</v>
      </c>
      <c r="G20" s="21">
        <v>371200</v>
      </c>
      <c r="I20" s="14" t="s">
        <v>20</v>
      </c>
    </row>
    <row r="21" spans="2:14">
      <c r="B21" s="14"/>
      <c r="C21" s="18" t="s">
        <v>46</v>
      </c>
      <c r="D21" s="20" t="s">
        <v>7</v>
      </c>
      <c r="E21" s="19" t="s">
        <v>8</v>
      </c>
      <c r="F21" s="27">
        <v>19467</v>
      </c>
      <c r="G21" s="21">
        <v>78000</v>
      </c>
      <c r="I21" s="14" t="s">
        <v>21</v>
      </c>
    </row>
    <row r="22" spans="2:14">
      <c r="B22" s="14"/>
      <c r="C22" s="18" t="s">
        <v>47</v>
      </c>
      <c r="D22" s="20" t="s">
        <v>7</v>
      </c>
      <c r="E22" s="19" t="s">
        <v>6</v>
      </c>
      <c r="F22" s="27">
        <v>29085</v>
      </c>
      <c r="G22" s="21">
        <v>9800</v>
      </c>
      <c r="I22" s="14" t="s">
        <v>22</v>
      </c>
    </row>
    <row r="23" spans="2:14">
      <c r="B23" s="14"/>
      <c r="C23" s="18" t="s">
        <v>48</v>
      </c>
      <c r="D23" s="20" t="s">
        <v>5</v>
      </c>
      <c r="E23" s="19" t="s">
        <v>8</v>
      </c>
      <c r="F23" s="27">
        <v>27767</v>
      </c>
      <c r="G23" s="21">
        <v>23800</v>
      </c>
      <c r="I23" s="14" t="s">
        <v>23</v>
      </c>
    </row>
    <row r="24" spans="2:14" ht="14.25" thickBot="1">
      <c r="B24" s="14"/>
      <c r="C24" s="22" t="s">
        <v>49</v>
      </c>
      <c r="D24" s="24" t="s">
        <v>7</v>
      </c>
      <c r="E24" s="23" t="s">
        <v>8</v>
      </c>
      <c r="F24" s="28">
        <v>29258</v>
      </c>
      <c r="G24" s="25">
        <v>89000</v>
      </c>
      <c r="I24" s="14" t="s">
        <v>24</v>
      </c>
    </row>
    <row r="25" spans="2:14">
      <c r="B25" s="14"/>
      <c r="C25" s="17"/>
      <c r="D25" s="17"/>
      <c r="E25" s="17"/>
      <c r="F25" s="15"/>
      <c r="G25" s="16"/>
      <c r="H25" s="14"/>
      <c r="I25" s="14" t="s">
        <v>25</v>
      </c>
    </row>
    <row r="26" spans="2:14">
      <c r="B26" s="14"/>
      <c r="C26" s="14"/>
      <c r="D26" s="14"/>
      <c r="E26" s="14"/>
      <c r="F26" s="14"/>
      <c r="G26" s="14"/>
      <c r="H26" s="14"/>
      <c r="I26" s="14" t="s">
        <v>26</v>
      </c>
    </row>
    <row r="27" spans="2:14">
      <c r="B27" s="14"/>
      <c r="C27" s="14"/>
      <c r="D27" s="14"/>
      <c r="E27" s="14"/>
      <c r="F27" s="14"/>
      <c r="G27" s="14"/>
      <c r="H27" s="14"/>
      <c r="I27" s="14" t="s">
        <v>27</v>
      </c>
    </row>
    <row r="30" spans="2:14">
      <c r="B30" s="11"/>
      <c r="C30" s="11" t="s">
        <v>50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</row>
    <row r="31" spans="2:14">
      <c r="B31" s="10"/>
      <c r="C31" s="35" t="s">
        <v>51</v>
      </c>
      <c r="D31" s="36" t="s">
        <v>1</v>
      </c>
      <c r="E31" s="36" t="s">
        <v>52</v>
      </c>
      <c r="F31" s="36" t="s">
        <v>53</v>
      </c>
      <c r="G31" s="36" t="s">
        <v>81</v>
      </c>
      <c r="H31" s="36" t="s">
        <v>57</v>
      </c>
      <c r="I31" s="36" t="s">
        <v>54</v>
      </c>
      <c r="J31" s="36" t="s">
        <v>55</v>
      </c>
      <c r="K31" s="35" t="s">
        <v>56</v>
      </c>
      <c r="M31" s="11"/>
      <c r="N31" s="11"/>
    </row>
    <row r="32" spans="2:14">
      <c r="B32" s="10"/>
      <c r="C32" s="37" t="e">
        <f t="shared" ref="C32:C40" si="0">RANK(K32,$K$91:$K$99,1)</f>
        <v>#N/A</v>
      </c>
      <c r="D32" s="36" t="s">
        <v>5</v>
      </c>
      <c r="E32" s="38"/>
      <c r="F32" s="36" t="s">
        <v>58</v>
      </c>
      <c r="G32" s="37">
        <v>78</v>
      </c>
      <c r="H32" s="41">
        <v>23700</v>
      </c>
      <c r="I32" s="37">
        <v>76</v>
      </c>
      <c r="J32" s="39"/>
      <c r="K32" s="40">
        <f t="shared" ref="K32:K40" si="1">AVERAGE(G32:I32)</f>
        <v>7951.333333333333</v>
      </c>
      <c r="M32" s="11"/>
      <c r="N32" s="11"/>
    </row>
    <row r="33" spans="2:14">
      <c r="B33" s="10"/>
      <c r="C33" s="37" t="e">
        <f t="shared" si="0"/>
        <v>#N/A</v>
      </c>
      <c r="D33" s="36" t="s">
        <v>5</v>
      </c>
      <c r="E33" s="38"/>
      <c r="F33" s="36" t="s">
        <v>59</v>
      </c>
      <c r="G33" s="37">
        <v>80</v>
      </c>
      <c r="H33" s="41">
        <v>22400</v>
      </c>
      <c r="I33" s="37">
        <v>72</v>
      </c>
      <c r="J33" s="38"/>
      <c r="K33" s="40">
        <f t="shared" si="1"/>
        <v>7517.333333333333</v>
      </c>
      <c r="M33" s="11"/>
      <c r="N33" s="11"/>
    </row>
    <row r="34" spans="2:14">
      <c r="B34" s="10"/>
      <c r="C34" s="37" t="e">
        <f t="shared" si="0"/>
        <v>#N/A</v>
      </c>
      <c r="D34" s="36" t="s">
        <v>7</v>
      </c>
      <c r="E34" s="38"/>
      <c r="F34" s="36" t="s">
        <v>60</v>
      </c>
      <c r="G34" s="37">
        <v>77</v>
      </c>
      <c r="H34" s="41">
        <v>19800</v>
      </c>
      <c r="I34" s="37">
        <v>71</v>
      </c>
      <c r="J34" s="38"/>
      <c r="K34" s="40">
        <f t="shared" si="1"/>
        <v>6649.333333333333</v>
      </c>
      <c r="M34" s="11"/>
      <c r="N34" s="11"/>
    </row>
    <row r="35" spans="2:14">
      <c r="B35" s="10"/>
      <c r="C35" s="37" t="e">
        <f t="shared" si="0"/>
        <v>#N/A</v>
      </c>
      <c r="D35" s="36" t="s">
        <v>5</v>
      </c>
      <c r="E35" s="38"/>
      <c r="F35" s="36" t="s">
        <v>61</v>
      </c>
      <c r="G35" s="37">
        <v>70</v>
      </c>
      <c r="H35" s="41">
        <v>27800</v>
      </c>
      <c r="I35" s="37">
        <v>69</v>
      </c>
      <c r="J35" s="38"/>
      <c r="K35" s="40">
        <f t="shared" si="1"/>
        <v>9313</v>
      </c>
      <c r="M35" s="11"/>
      <c r="N35" s="11"/>
    </row>
    <row r="36" spans="2:14">
      <c r="B36" s="10"/>
      <c r="C36" s="37" t="e">
        <f t="shared" si="0"/>
        <v>#N/A</v>
      </c>
      <c r="D36" s="36" t="s">
        <v>7</v>
      </c>
      <c r="E36" s="38"/>
      <c r="F36" s="36" t="s">
        <v>62</v>
      </c>
      <c r="G36" s="37">
        <v>78</v>
      </c>
      <c r="H36" s="41">
        <v>22000</v>
      </c>
      <c r="I36" s="37">
        <v>78</v>
      </c>
      <c r="J36" s="38"/>
      <c r="K36" s="40">
        <f t="shared" si="1"/>
        <v>7385.333333333333</v>
      </c>
      <c r="M36" s="11"/>
      <c r="N36" s="11"/>
    </row>
    <row r="37" spans="2:14">
      <c r="B37" s="10"/>
      <c r="C37" s="37" t="e">
        <f t="shared" si="0"/>
        <v>#N/A</v>
      </c>
      <c r="D37" s="36" t="s">
        <v>7</v>
      </c>
      <c r="E37" s="38"/>
      <c r="F37" s="36" t="s">
        <v>63</v>
      </c>
      <c r="G37" s="37">
        <v>72</v>
      </c>
      <c r="H37" s="41">
        <v>24300</v>
      </c>
      <c r="I37" s="37">
        <v>82</v>
      </c>
      <c r="J37" s="38"/>
      <c r="K37" s="40">
        <f t="shared" si="1"/>
        <v>8151.333333333333</v>
      </c>
      <c r="M37" s="11"/>
      <c r="N37" s="11"/>
    </row>
    <row r="38" spans="2:14">
      <c r="B38" s="10"/>
      <c r="C38" s="37" t="e">
        <f t="shared" si="0"/>
        <v>#N/A</v>
      </c>
      <c r="D38" s="36" t="s">
        <v>5</v>
      </c>
      <c r="E38" s="38"/>
      <c r="F38" s="36" t="s">
        <v>64</v>
      </c>
      <c r="G38" s="37">
        <v>71</v>
      </c>
      <c r="H38" s="41">
        <v>25600</v>
      </c>
      <c r="I38" s="37">
        <v>73</v>
      </c>
      <c r="J38" s="38"/>
      <c r="K38" s="40">
        <f t="shared" si="1"/>
        <v>8581.3333333333339</v>
      </c>
      <c r="M38" s="11"/>
      <c r="N38" s="11"/>
    </row>
    <row r="39" spans="2:14">
      <c r="B39" s="10"/>
      <c r="C39" s="37" t="e">
        <f t="shared" si="0"/>
        <v>#N/A</v>
      </c>
      <c r="D39" s="36" t="s">
        <v>7</v>
      </c>
      <c r="E39" s="38"/>
      <c r="F39" s="36" t="s">
        <v>65</v>
      </c>
      <c r="G39" s="37">
        <v>73</v>
      </c>
      <c r="H39" s="41">
        <v>28900</v>
      </c>
      <c r="I39" s="37">
        <v>70</v>
      </c>
      <c r="J39" s="38"/>
      <c r="K39" s="40">
        <f t="shared" si="1"/>
        <v>9681</v>
      </c>
      <c r="M39" s="11"/>
      <c r="N39" s="11"/>
    </row>
    <row r="40" spans="2:14">
      <c r="B40" s="10"/>
      <c r="C40" s="37" t="e">
        <f t="shared" si="0"/>
        <v>#N/A</v>
      </c>
      <c r="D40" s="36" t="s">
        <v>5</v>
      </c>
      <c r="E40" s="38"/>
      <c r="F40" s="36" t="s">
        <v>66</v>
      </c>
      <c r="G40" s="37">
        <v>68</v>
      </c>
      <c r="H40" s="41">
        <v>26000</v>
      </c>
      <c r="I40" s="37">
        <v>78</v>
      </c>
      <c r="J40" s="38"/>
      <c r="K40" s="40">
        <f t="shared" si="1"/>
        <v>8715.3333333333339</v>
      </c>
      <c r="M40" s="11"/>
      <c r="N40" s="11"/>
    </row>
    <row r="41" spans="2:14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42"/>
      <c r="M41" s="11"/>
      <c r="N41" s="11"/>
    </row>
    <row r="42" spans="2:14">
      <c r="B42" s="10"/>
      <c r="C42" s="10"/>
      <c r="D42" s="10"/>
      <c r="E42" s="10"/>
      <c r="F42" s="10"/>
      <c r="G42" s="10"/>
      <c r="H42" s="10"/>
      <c r="I42" s="10"/>
      <c r="J42" s="11"/>
      <c r="K42" s="11"/>
      <c r="L42" s="11"/>
      <c r="M42" s="11"/>
      <c r="N42" s="11"/>
    </row>
    <row r="43" spans="2:14" ht="14.25" thickBot="1">
      <c r="B43" s="11">
        <v>2</v>
      </c>
      <c r="C43" s="11" t="s">
        <v>67</v>
      </c>
      <c r="D43" s="11"/>
      <c r="E43" s="11"/>
      <c r="F43" s="11"/>
      <c r="G43" s="43"/>
      <c r="H43" s="44" t="s">
        <v>68</v>
      </c>
      <c r="I43" s="45">
        <f>SUMIF(D32:D40,"男",H32:H40)</f>
        <v>125500</v>
      </c>
      <c r="J43" s="46" t="s">
        <v>69</v>
      </c>
      <c r="K43" s="11"/>
      <c r="L43" s="11"/>
      <c r="M43" s="11"/>
      <c r="N43" s="11"/>
    </row>
    <row r="44" spans="2:14" ht="14.25" thickBot="1">
      <c r="B44" s="11">
        <v>3</v>
      </c>
      <c r="C44" s="11" t="s">
        <v>70</v>
      </c>
      <c r="D44" s="11"/>
      <c r="E44" s="11"/>
      <c r="F44" s="11"/>
      <c r="G44" s="43"/>
      <c r="H44" s="44" t="s">
        <v>68</v>
      </c>
      <c r="I44" s="45">
        <f>SUMIF(D32:D40,"女",H32:H40)</f>
        <v>95000</v>
      </c>
      <c r="J44" s="46" t="s">
        <v>71</v>
      </c>
      <c r="K44" s="11"/>
      <c r="L44" s="11"/>
      <c r="M44" s="11"/>
      <c r="N44" s="11"/>
    </row>
    <row r="45" spans="2:14">
      <c r="B45" s="11"/>
      <c r="C45" s="11"/>
      <c r="D45" s="11"/>
      <c r="E45" s="11"/>
      <c r="F45" s="47" t="s">
        <v>72</v>
      </c>
      <c r="G45" s="13">
        <f>SUM(G43:G44)</f>
        <v>0</v>
      </c>
      <c r="H45" s="47" t="s">
        <v>72</v>
      </c>
      <c r="I45" s="48">
        <f>SUM(I43:I44)</f>
        <v>220500</v>
      </c>
      <c r="J45" s="46"/>
      <c r="K45" s="11"/>
      <c r="L45" s="11"/>
      <c r="M45" s="11"/>
      <c r="N45" s="11"/>
    </row>
    <row r="46" spans="2:14">
      <c r="B46" s="11"/>
      <c r="C46" s="11"/>
      <c r="D46" s="11"/>
      <c r="E46" s="11"/>
      <c r="F46" s="11"/>
      <c r="G46" s="11"/>
      <c r="H46" s="11"/>
      <c r="I46" s="11"/>
      <c r="J46" s="46"/>
      <c r="K46" s="11"/>
      <c r="L46" s="11"/>
      <c r="M46" s="11"/>
      <c r="N46" s="11"/>
    </row>
    <row r="47" spans="2:14">
      <c r="B47" s="11">
        <v>4</v>
      </c>
      <c r="C47" s="11" t="s">
        <v>73</v>
      </c>
      <c r="D47" s="11"/>
      <c r="E47" s="11"/>
      <c r="F47" s="11"/>
      <c r="G47" s="11"/>
      <c r="H47" s="11"/>
      <c r="I47" s="11"/>
      <c r="J47" s="46"/>
      <c r="K47" s="11"/>
      <c r="L47" s="11"/>
      <c r="M47" s="11"/>
      <c r="N47" s="11"/>
    </row>
    <row r="48" spans="2:14" ht="14.25" thickBot="1">
      <c r="B48" s="11"/>
      <c r="C48" s="11"/>
      <c r="D48" s="11"/>
      <c r="E48" s="49" t="s">
        <v>74</v>
      </c>
      <c r="F48" s="11"/>
      <c r="G48" s="43"/>
      <c r="H48" s="44" t="s">
        <v>68</v>
      </c>
      <c r="I48" s="11" t="e">
        <f>SMALL($G$91:$I$99,1)</f>
        <v>#NUM!</v>
      </c>
      <c r="J48" s="46" t="s">
        <v>75</v>
      </c>
      <c r="K48" s="11"/>
      <c r="L48" s="11"/>
      <c r="M48" s="11"/>
      <c r="N48" s="11"/>
    </row>
    <row r="49" spans="2:14" ht="14.25" thickBot="1">
      <c r="B49" s="11"/>
      <c r="C49" s="11"/>
      <c r="D49" s="11"/>
      <c r="E49" s="49" t="s">
        <v>76</v>
      </c>
      <c r="F49" s="11"/>
      <c r="G49" s="43"/>
      <c r="H49" s="44" t="s">
        <v>68</v>
      </c>
      <c r="I49" s="11" t="e">
        <f>SMALL($G$91:$I$99,2)</f>
        <v>#NUM!</v>
      </c>
      <c r="J49" s="46" t="s">
        <v>77</v>
      </c>
      <c r="K49" s="11"/>
      <c r="L49" s="11"/>
      <c r="M49" s="11"/>
      <c r="N49" s="11"/>
    </row>
    <row r="50" spans="2:14" ht="14.25" thickBot="1">
      <c r="B50" s="11"/>
      <c r="C50" s="11"/>
      <c r="D50" s="11"/>
      <c r="E50" s="49" t="s">
        <v>78</v>
      </c>
      <c r="F50" s="11"/>
      <c r="G50" s="43"/>
      <c r="H50" s="44" t="s">
        <v>68</v>
      </c>
      <c r="I50" s="11" t="e">
        <f>SMALL($G$91:$I$99,3)</f>
        <v>#NUM!</v>
      </c>
      <c r="J50" s="46" t="s">
        <v>79</v>
      </c>
      <c r="K50" s="11"/>
      <c r="L50" s="11"/>
      <c r="M50" s="11"/>
      <c r="N50" s="11"/>
    </row>
    <row r="51" spans="2:14">
      <c r="B51" s="11"/>
      <c r="C51" s="11"/>
      <c r="D51" s="11"/>
      <c r="E51" s="49"/>
      <c r="F51" s="11"/>
      <c r="G51" s="11"/>
      <c r="H51" s="11"/>
      <c r="I51" s="11"/>
      <c r="J51" s="11"/>
      <c r="K51" s="11"/>
      <c r="L51" s="11"/>
      <c r="M51" s="11"/>
      <c r="N51" s="11"/>
    </row>
    <row r="52" spans="2:14">
      <c r="B52" s="11">
        <v>5</v>
      </c>
      <c r="C52" s="11" t="s">
        <v>80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</row>
  </sheetData>
  <phoneticPr fontId="3"/>
  <pageMargins left="0.78700000000000003" right="0.78700000000000003" top="0.98399999999999999" bottom="0.98399999999999999" header="0.51200000000000001" footer="0.51200000000000001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2013-02-14T00:10:33Z</dcterms:modified>
</cp:coreProperties>
</file>