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4-検索／行列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31" i="1" l="1"/>
  <c r="G31" i="1" s="1"/>
  <c r="D31" i="1"/>
  <c r="E30" i="1"/>
  <c r="G30" i="1" s="1"/>
  <c r="D30" i="1"/>
  <c r="E29" i="1"/>
  <c r="G29" i="1" s="1"/>
  <c r="D29" i="1"/>
  <c r="E28" i="1"/>
  <c r="G28" i="1" s="1"/>
  <c r="D28" i="1"/>
  <c r="E27" i="1"/>
  <c r="G27" i="1" s="1"/>
  <c r="D27" i="1"/>
  <c r="E26" i="1"/>
  <c r="G26" i="1" s="1"/>
  <c r="D26" i="1"/>
  <c r="E25" i="1"/>
  <c r="G25" i="1" s="1"/>
  <c r="D25" i="1"/>
  <c r="E12" i="2" l="1"/>
  <c r="G12" i="2" s="1"/>
  <c r="D12" i="2"/>
  <c r="E13" i="2"/>
  <c r="G13" i="2" s="1"/>
  <c r="E14" i="2"/>
  <c r="G14" i="2" s="1"/>
  <c r="E15" i="2"/>
  <c r="G15" i="2" s="1"/>
  <c r="E16" i="2"/>
  <c r="G16" i="2" s="1"/>
  <c r="E17" i="2"/>
  <c r="G17" i="2" s="1"/>
  <c r="E18" i="2"/>
  <c r="G18" i="2" s="1"/>
  <c r="D13" i="2"/>
  <c r="D14" i="2"/>
  <c r="D15" i="2"/>
  <c r="D16" i="2"/>
  <c r="D17" i="2"/>
  <c r="D18" i="2"/>
</calcChain>
</file>

<file path=xl/comments1.xml><?xml version="1.0" encoding="utf-8"?>
<comments xmlns="http://schemas.openxmlformats.org/spreadsheetml/2006/main">
  <authors>
    <author>根津良彦</author>
  </authors>
  <commentList>
    <comment ref="I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左端数値を「昇順」に並べ替え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D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(C12,</t>
        </r>
        <r>
          <rPr>
            <b/>
            <sz val="11"/>
            <color indexed="10"/>
            <rFont val="ＭＳ Ｐゴシック"/>
            <family val="3"/>
            <charset val="128"/>
          </rPr>
          <t>$I$11:$K$18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2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,0)
</t>
        </r>
        <r>
          <rPr>
            <sz val="11"/>
            <color indexed="81"/>
            <rFont val="ＭＳ Ｐゴシック"/>
            <family val="3"/>
            <charset val="128"/>
          </rPr>
          <t>下にコピー
リストの範囲選択＝絶対参照を忘れずに！
※「商品名」はリストの２列目＝列番号は「</t>
        </r>
        <r>
          <rPr>
            <sz val="11"/>
            <color indexed="12"/>
            <rFont val="ＭＳ Ｐゴシック"/>
            <family val="3"/>
            <charset val="128"/>
          </rPr>
          <t>２</t>
        </r>
        <r>
          <rPr>
            <sz val="11"/>
            <color indexed="81"/>
            <rFont val="ＭＳ Ｐゴシック"/>
            <family val="3"/>
            <charset val="128"/>
          </rPr>
          <t>」</t>
        </r>
      </text>
    </comment>
    <comment ref="E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VLOOKUP</t>
        </r>
        <r>
          <rPr>
            <b/>
            <sz val="11"/>
            <color indexed="81"/>
            <rFont val="ＭＳ Ｐゴシック"/>
            <family val="3"/>
            <charset val="128"/>
          </rPr>
          <t>(C12,</t>
        </r>
        <r>
          <rPr>
            <b/>
            <sz val="11"/>
            <color indexed="10"/>
            <rFont val="ＭＳ Ｐゴシック"/>
            <family val="3"/>
            <charset val="128"/>
          </rPr>
          <t>$I$11:$K$18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3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,0)
</t>
        </r>
        <r>
          <rPr>
            <sz val="11"/>
            <color indexed="81"/>
            <rFont val="ＭＳ Ｐゴシック"/>
            <family val="3"/>
            <charset val="128"/>
          </rPr>
          <t>下にコピー
リストの範囲選択＝絶対参照を忘れずに！
※「商品名」はリストの３列目＝列番号は「</t>
        </r>
        <r>
          <rPr>
            <sz val="11"/>
            <color indexed="12"/>
            <rFont val="ＭＳ Ｐゴシック"/>
            <family val="3"/>
            <charset val="128"/>
          </rPr>
          <t>３</t>
        </r>
        <r>
          <rPr>
            <sz val="11"/>
            <color indexed="81"/>
            <rFont val="ＭＳ Ｐゴシック"/>
            <family val="3"/>
            <charset val="128"/>
          </rPr>
          <t>」</t>
        </r>
      </text>
    </comment>
    <comment ref="G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=E12*F12*</t>
        </r>
        <r>
          <rPr>
            <b/>
            <sz val="11"/>
            <color indexed="10"/>
            <rFont val="ＭＳ Ｐゴシック"/>
            <family val="3"/>
            <charset val="128"/>
          </rPr>
          <t>0.9</t>
        </r>
      </text>
    </comment>
  </commentList>
</comments>
</file>

<file path=xl/sharedStrings.xml><?xml version="1.0" encoding="utf-8"?>
<sst xmlns="http://schemas.openxmlformats.org/spreadsheetml/2006/main" count="94" uniqueCount="35">
  <si>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</si>
  <si>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</si>
  <si>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</si>
  <si>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</si>
  <si>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</si>
  <si>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数量</t>
    <rPh sb="0" eb="2">
      <t>スウリョウ</t>
    </rPh>
    <phoneticPr fontId="2"/>
  </si>
  <si>
    <t>VLOOKUP</t>
    <phoneticPr fontId="2"/>
  </si>
  <si>
    <t>「検索／行列」</t>
    <rPh sb="1" eb="4">
      <t>ケンサクスラ</t>
    </rPh>
    <rPh sb="4" eb="6">
      <t>ギョウレツ</t>
    </rPh>
    <phoneticPr fontId="2"/>
  </si>
  <si>
    <t>「引数」の「検索値」で指定した値を、別表の指定した範囲から抽出します。</t>
    <rPh sb="1" eb="3">
      <t>ヒキスウ</t>
    </rPh>
    <rPh sb="6" eb="8">
      <t>ケンサク</t>
    </rPh>
    <rPh sb="8" eb="9">
      <t>チ</t>
    </rPh>
    <rPh sb="11" eb="13">
      <t>シテイ</t>
    </rPh>
    <rPh sb="15" eb="16">
      <t>アタイ</t>
    </rPh>
    <rPh sb="18" eb="19">
      <t>ベツ</t>
    </rPh>
    <rPh sb="19" eb="20">
      <t>ヒョウ</t>
    </rPh>
    <rPh sb="21" eb="23">
      <t>シテイ</t>
    </rPh>
    <rPh sb="25" eb="27">
      <t>ハンイ</t>
    </rPh>
    <rPh sb="29" eb="31">
      <t>チュウシュツ</t>
    </rPh>
    <phoneticPr fontId="2"/>
  </si>
  <si>
    <t xml:space="preserve">ネメア ・リザーブ  </t>
  </si>
  <si>
    <t>ワイン 品名</t>
    <phoneticPr fontId="2"/>
  </si>
  <si>
    <t>品番</t>
    <rPh sb="0" eb="2">
      <t>ヒンバン</t>
    </rPh>
    <phoneticPr fontId="2"/>
  </si>
  <si>
    <t>■ワインリスト</t>
    <phoneticPr fontId="2"/>
  </si>
  <si>
    <t>Ｗ-１</t>
    <phoneticPr fontId="2"/>
  </si>
  <si>
    <t>Ｗ-２</t>
  </si>
  <si>
    <t>Ｗ-３</t>
  </si>
  <si>
    <t>Ｗ-４</t>
  </si>
  <si>
    <t>Ｗ-５</t>
  </si>
  <si>
    <t>Ｗ-６</t>
  </si>
  <si>
    <t>Ｗ-７</t>
  </si>
  <si>
    <t>商品名</t>
    <rPh sb="0" eb="3">
      <t>ショウヒンメイ</t>
    </rPh>
    <phoneticPr fontId="2"/>
  </si>
  <si>
    <t>単価</t>
    <rPh sb="0" eb="2">
      <t>タンカ</t>
    </rPh>
    <phoneticPr fontId="2"/>
  </si>
  <si>
    <t>「商品名」「単価」を右のリストよりVLOOKUP関数で設定します。</t>
    <rPh sb="1" eb="4">
      <t>ショウヒンメイ</t>
    </rPh>
    <rPh sb="6" eb="8">
      <t>タンカ</t>
    </rPh>
    <rPh sb="10" eb="11">
      <t>ミギ</t>
    </rPh>
    <rPh sb="24" eb="26">
      <t>カンスウ</t>
    </rPh>
    <rPh sb="27" eb="29">
      <t>セッテイ</t>
    </rPh>
    <phoneticPr fontId="2"/>
  </si>
  <si>
    <t>サントリーニ </t>
    <phoneticPr fontId="2"/>
  </si>
  <si>
    <t>ネメア・イナリ</t>
    <phoneticPr fontId="2"/>
  </si>
  <si>
    <t>サモス　デュ</t>
    <phoneticPr fontId="2"/>
  </si>
  <si>
    <t>サモス ネクター</t>
    <phoneticPr fontId="2"/>
  </si>
  <si>
    <t>ヴィサント</t>
    <phoneticPr fontId="2"/>
  </si>
  <si>
    <t>ウゾ -</t>
    <phoneticPr fontId="2"/>
  </si>
  <si>
    <t>10%引金額</t>
    <rPh sb="3" eb="4">
      <t>ヒ</t>
    </rPh>
    <rPh sb="4" eb="6">
      <t>キンガク</t>
    </rPh>
    <phoneticPr fontId="2"/>
  </si>
  <si>
    <r>
      <t>※「引数」の範囲に指定したデータは、</t>
    </r>
    <r>
      <rPr>
        <sz val="11"/>
        <color rgb="FFFF0000"/>
        <rFont val="ＭＳ ゴシック"/>
        <family val="3"/>
        <charset val="128"/>
      </rPr>
      <t>左端数値を「昇順」に並べ替えておかなければいけません</t>
    </r>
    <r>
      <rPr>
        <sz val="11"/>
        <rFont val="ＭＳ ゴシック"/>
        <family val="3"/>
        <charset val="128"/>
      </rPr>
      <t>。</t>
    </r>
    <rPh sb="2" eb="4">
      <t>ヒキスウ</t>
    </rPh>
    <rPh sb="6" eb="8">
      <t>ハンイ</t>
    </rPh>
    <rPh sb="9" eb="11">
      <t>シテイ</t>
    </rPh>
    <rPh sb="18" eb="19">
      <t>ヒダリ</t>
    </rPh>
    <rPh sb="19" eb="20">
      <t>ハシ</t>
    </rPh>
    <rPh sb="20" eb="22">
      <t>スウチ</t>
    </rPh>
    <rPh sb="24" eb="26">
      <t>ショウジュン</t>
    </rPh>
    <rPh sb="28" eb="29">
      <t>ナラ</t>
    </rPh>
    <rPh sb="30" eb="31">
      <t>カ</t>
    </rPh>
    <phoneticPr fontId="2"/>
  </si>
  <si>
    <t>Copyright(c) Beginners Site All right reserved 2013/10/10</t>
    <phoneticPr fontId="2"/>
  </si>
  <si>
    <r>
      <t>※「引数」の範囲に指定したデータは、</t>
    </r>
    <r>
      <rPr>
        <b/>
        <sz val="11"/>
        <color rgb="FFFF0000"/>
        <rFont val="ＭＳ ゴシック"/>
        <family val="3"/>
        <charset val="128"/>
      </rPr>
      <t>左端数値を「昇順」に並べ替えておかなければいけません</t>
    </r>
    <r>
      <rPr>
        <b/>
        <sz val="11"/>
        <rFont val="ＭＳ ゴシック"/>
        <family val="3"/>
        <charset val="128"/>
      </rPr>
      <t>。</t>
    </r>
    <rPh sb="2" eb="4">
      <t>ヒキスウ</t>
    </rPh>
    <rPh sb="6" eb="8">
      <t>ハンイ</t>
    </rPh>
    <rPh sb="9" eb="11">
      <t>シテイ</t>
    </rPh>
    <rPh sb="18" eb="19">
      <t>ヒダリ</t>
    </rPh>
    <rPh sb="19" eb="20">
      <t>ハシ</t>
    </rPh>
    <rPh sb="20" eb="22">
      <t>スウチ</t>
    </rPh>
    <rPh sb="24" eb="26">
      <t>ショウジュン</t>
    </rPh>
    <rPh sb="28" eb="29">
      <t>ナラ</t>
    </rPh>
    <rPh sb="30" eb="31">
      <t>カ</t>
    </rPh>
    <phoneticPr fontId="2"/>
  </si>
  <si>
    <t>Copyright(c) Beginners Site All right reserved 2013/10/10</t>
    <phoneticPr fontId="2"/>
  </si>
  <si>
    <t>「Vertical Lookup」(垂直に検索)。縦方向に並んだデータから指定したデーターを検索し探し出す関数です。</t>
    <rPh sb="18" eb="20">
      <t>スイチョク</t>
    </rPh>
    <rPh sb="21" eb="23">
      <t>ケンサク</t>
    </rPh>
    <rPh sb="25" eb="28">
      <t>タテホウコウ</t>
    </rPh>
    <rPh sb="29" eb="30">
      <t>ナラ</t>
    </rPh>
    <rPh sb="37" eb="39">
      <t>シテイ</t>
    </rPh>
    <rPh sb="46" eb="48">
      <t>ケンサク</t>
    </rPh>
    <rPh sb="49" eb="50">
      <t>サガ</t>
    </rPh>
    <rPh sb="51" eb="52">
      <t>ダ</t>
    </rPh>
    <rPh sb="53" eb="55">
      <t>カンスウ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</si>
</sst>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7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176" fontId="0" fillId="0" borderId="0" xfId="0" applyNumberFormat="1" applyFill="1" applyBorder="1" applyAlignment="1">
      <alignment horizontal="right" vertical="center"/>
    </xf>
    <xf numFmtId="176" fontId="0" fillId="0" borderId="0" xfId="1" applyNumberFormat="1" applyFont="1" applyFill="1" applyBorder="1">
      <alignment vertical="center"/>
    </xf>
    <xf numFmtId="6" fontId="16" fillId="0" borderId="5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38" fontId="18" fillId="4" borderId="1" xfId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10" fillId="4" borderId="1" xfId="1" applyFont="1" applyFill="1" applyBorder="1">
      <alignment vertical="center"/>
    </xf>
    <xf numFmtId="38" fontId="10" fillId="0" borderId="1" xfId="1" applyFont="1" applyFill="1" applyBorder="1" applyAlignment="1">
      <alignment vertical="center"/>
    </xf>
    <xf numFmtId="38" fontId="10" fillId="4" borderId="1" xfId="1" applyFont="1" applyFill="1" applyBorder="1" applyAlignment="1">
      <alignment vertical="center"/>
    </xf>
    <xf numFmtId="38" fontId="15" fillId="4" borderId="1" xfId="1" applyFont="1" applyFill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0" fillId="5" borderId="5" xfId="0" applyFill="1" applyBorder="1" applyAlignment="1">
      <alignment horizontal="center" vertical="center"/>
    </xf>
    <xf numFmtId="0" fontId="17" fillId="5" borderId="5" xfId="0" applyFont="1" applyFill="1" applyBorder="1" applyAlignment="1">
      <alignment horizontal="center" vertical="center"/>
    </xf>
    <xf numFmtId="38" fontId="15" fillId="7" borderId="1" xfId="1" applyFont="1" applyFill="1" applyBorder="1" applyAlignment="1">
      <alignment horizontal="left" vertical="center"/>
    </xf>
    <xf numFmtId="38" fontId="18" fillId="7" borderId="1" xfId="1" applyFont="1" applyFill="1" applyBorder="1">
      <alignment vertical="center"/>
    </xf>
    <xf numFmtId="38" fontId="10" fillId="7" borderId="1" xfId="1" applyFont="1" applyFill="1" applyBorder="1">
      <alignment vertical="center"/>
    </xf>
    <xf numFmtId="38" fontId="10" fillId="7" borderId="1" xfId="1" applyFont="1" applyFill="1" applyBorder="1" applyAlignment="1">
      <alignment vertical="center"/>
    </xf>
    <xf numFmtId="0" fontId="10" fillId="8" borderId="1" xfId="0" applyNumberFormat="1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6" fontId="24" fillId="6" borderId="0" xfId="2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26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142875</xdr:colOff>
      <xdr:row>19</xdr:row>
      <xdr:rowOff>0</xdr:rowOff>
    </xdr:from>
    <xdr:to>
      <xdr:col>9</xdr:col>
      <xdr:colOff>933450</xdr:colOff>
      <xdr:row>22</xdr:row>
      <xdr:rowOff>9525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3448050"/>
          <a:ext cx="297180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23</xdr:row>
      <xdr:rowOff>161925</xdr:rowOff>
    </xdr:from>
    <xdr:to>
      <xdr:col>4</xdr:col>
      <xdr:colOff>809625</xdr:colOff>
      <xdr:row>32</xdr:row>
      <xdr:rowOff>142875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295775"/>
          <a:ext cx="3400425" cy="152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638175</xdr:colOff>
      <xdr:row>18</xdr:row>
      <xdr:rowOff>104775</xdr:rowOff>
    </xdr:from>
    <xdr:to>
      <xdr:col>13</xdr:col>
      <xdr:colOff>523875</xdr:colOff>
      <xdr:row>27</xdr:row>
      <xdr:rowOff>38100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3390900"/>
          <a:ext cx="3381375" cy="1476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4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3" width="9.375" customWidth="1"/>
    <col min="4" max="4" width="16.375" customWidth="1"/>
    <col min="5" max="5" width="12.25" customWidth="1"/>
    <col min="6" max="7" width="10.875" customWidth="1"/>
    <col min="8" max="8" width="5.875" customWidth="1"/>
    <col min="9" max="9" width="11.875" customWidth="1"/>
    <col min="10" max="10" width="14" customWidth="1"/>
    <col min="11" max="12" width="10.875" customWidth="1"/>
    <col min="13" max="13" width="9.5" customWidth="1"/>
  </cols>
  <sheetData>
    <row r="1" spans="1:12" ht="12.75" customHeight="1" thickBot="1">
      <c r="A1" s="43" t="s">
        <v>31</v>
      </c>
      <c r="B1" s="43"/>
      <c r="C1" s="43"/>
      <c r="D1" s="43"/>
      <c r="E1" s="43"/>
      <c r="F1" s="43"/>
      <c r="G1" s="43"/>
      <c r="H1" s="43"/>
      <c r="I1" s="43"/>
    </row>
    <row r="2" spans="1:12" ht="23.25" customHeight="1" thickBot="1">
      <c r="B2" s="39" t="s">
        <v>6</v>
      </c>
      <c r="C2" s="40"/>
      <c r="D2" s="40"/>
      <c r="E2" s="41"/>
      <c r="F2" s="3" t="s">
        <v>2</v>
      </c>
      <c r="G2" s="38" t="s">
        <v>7</v>
      </c>
      <c r="H2" s="38"/>
      <c r="I2" s="38"/>
    </row>
    <row r="4" spans="1:12" ht="14.25">
      <c r="C4" s="45" t="s">
        <v>34</v>
      </c>
      <c r="F4" s="9"/>
      <c r="G4" s="10"/>
      <c r="H4" s="10"/>
      <c r="I4" s="10"/>
      <c r="J4" s="10"/>
      <c r="K4" s="10"/>
      <c r="L4" s="10"/>
    </row>
    <row r="5" spans="1:12">
      <c r="C5" t="s">
        <v>8</v>
      </c>
      <c r="F5" s="9"/>
      <c r="G5" s="10"/>
      <c r="H5" s="10"/>
      <c r="I5" s="10"/>
      <c r="J5" s="10"/>
      <c r="K5" s="10"/>
      <c r="L5" s="10"/>
    </row>
    <row r="6" spans="1:12">
      <c r="C6" t="s">
        <v>32</v>
      </c>
      <c r="F6" s="9"/>
      <c r="G6" s="10"/>
      <c r="H6" s="10"/>
      <c r="I6" s="10"/>
      <c r="J6" s="10"/>
      <c r="K6" s="10"/>
      <c r="L6" s="10"/>
    </row>
    <row r="8" spans="1:12">
      <c r="B8" s="1" t="s">
        <v>0</v>
      </c>
      <c r="C8" t="s">
        <v>22</v>
      </c>
      <c r="I8" s="9"/>
      <c r="J8" s="10"/>
      <c r="K8" s="10"/>
    </row>
    <row r="9" spans="1:12" ht="19.5" customHeight="1">
      <c r="B9" s="1"/>
      <c r="C9" s="2" t="s">
        <v>1</v>
      </c>
      <c r="I9" s="9"/>
      <c r="J9" s="10"/>
      <c r="K9" s="10"/>
    </row>
    <row r="10" spans="1:12">
      <c r="C10" s="15"/>
      <c r="D10" s="15"/>
      <c r="E10" s="15"/>
      <c r="F10" s="15"/>
      <c r="G10" s="15"/>
      <c r="I10" s="16" t="s">
        <v>12</v>
      </c>
      <c r="J10" s="12"/>
      <c r="K10" s="12"/>
      <c r="L10" s="7"/>
    </row>
    <row r="11" spans="1:12">
      <c r="C11" s="36" t="s">
        <v>11</v>
      </c>
      <c r="D11" s="36" t="s">
        <v>20</v>
      </c>
      <c r="E11" s="37" t="s">
        <v>21</v>
      </c>
      <c r="F11" s="36" t="s">
        <v>5</v>
      </c>
      <c r="G11" s="36" t="s">
        <v>29</v>
      </c>
      <c r="I11" s="30" t="s">
        <v>11</v>
      </c>
      <c r="J11" s="31" t="s">
        <v>10</v>
      </c>
      <c r="K11" s="31" t="s">
        <v>21</v>
      </c>
      <c r="L11" s="7"/>
    </row>
    <row r="12" spans="1:12">
      <c r="C12" s="22" t="s">
        <v>16</v>
      </c>
      <c r="D12" s="32"/>
      <c r="E12" s="33"/>
      <c r="F12" s="24">
        <v>12</v>
      </c>
      <c r="G12" s="34"/>
      <c r="I12" s="22" t="s">
        <v>13</v>
      </c>
      <c r="J12" s="29" t="s">
        <v>23</v>
      </c>
      <c r="K12" s="21">
        <v>17800</v>
      </c>
      <c r="L12" s="7"/>
    </row>
    <row r="13" spans="1:12">
      <c r="C13" s="22" t="s">
        <v>18</v>
      </c>
      <c r="D13" s="32"/>
      <c r="E13" s="33"/>
      <c r="F13" s="24">
        <v>5</v>
      </c>
      <c r="G13" s="34"/>
      <c r="I13" s="22" t="s">
        <v>14</v>
      </c>
      <c r="J13" s="29" t="s">
        <v>24</v>
      </c>
      <c r="K13" s="21">
        <v>11600</v>
      </c>
      <c r="L13" s="7"/>
    </row>
    <row r="14" spans="1:12">
      <c r="C14" s="22" t="s">
        <v>14</v>
      </c>
      <c r="D14" s="32"/>
      <c r="E14" s="33"/>
      <c r="F14" s="24">
        <v>8</v>
      </c>
      <c r="G14" s="34"/>
      <c r="I14" s="22" t="s">
        <v>15</v>
      </c>
      <c r="J14" s="29" t="s">
        <v>9</v>
      </c>
      <c r="K14" s="21">
        <v>18700</v>
      </c>
      <c r="L14" s="7"/>
    </row>
    <row r="15" spans="1:12">
      <c r="C15" s="22" t="s">
        <v>13</v>
      </c>
      <c r="D15" s="32"/>
      <c r="E15" s="33"/>
      <c r="F15" s="24">
        <v>3</v>
      </c>
      <c r="G15" s="34"/>
      <c r="I15" s="22" t="s">
        <v>16</v>
      </c>
      <c r="J15" s="29" t="s">
        <v>25</v>
      </c>
      <c r="K15" s="21">
        <v>14900</v>
      </c>
      <c r="L15" s="7"/>
    </row>
    <row r="16" spans="1:12">
      <c r="C16" s="22" t="s">
        <v>17</v>
      </c>
      <c r="D16" s="32"/>
      <c r="E16" s="33"/>
      <c r="F16" s="26">
        <v>11</v>
      </c>
      <c r="G16" s="35"/>
      <c r="I16" s="22" t="s">
        <v>17</v>
      </c>
      <c r="J16" s="29" t="s">
        <v>26</v>
      </c>
      <c r="K16" s="21">
        <v>18600</v>
      </c>
      <c r="L16" s="7"/>
    </row>
    <row r="17" spans="2:12">
      <c r="C17" s="22" t="s">
        <v>19</v>
      </c>
      <c r="D17" s="32"/>
      <c r="E17" s="33"/>
      <c r="F17" s="26">
        <v>9</v>
      </c>
      <c r="G17" s="35"/>
      <c r="I17" s="22" t="s">
        <v>18</v>
      </c>
      <c r="J17" s="29" t="s">
        <v>27</v>
      </c>
      <c r="K17" s="21">
        <v>19000</v>
      </c>
      <c r="L17" s="7"/>
    </row>
    <row r="18" spans="2:12">
      <c r="C18" s="22" t="s">
        <v>15</v>
      </c>
      <c r="D18" s="32"/>
      <c r="E18" s="33"/>
      <c r="F18" s="26">
        <v>7</v>
      </c>
      <c r="G18" s="35"/>
      <c r="I18" s="22" t="s">
        <v>19</v>
      </c>
      <c r="J18" s="29" t="s">
        <v>28</v>
      </c>
      <c r="K18" s="21">
        <v>12500</v>
      </c>
      <c r="L18" s="6"/>
    </row>
    <row r="19" spans="2:12">
      <c r="C19" s="11"/>
      <c r="D19" s="14"/>
      <c r="F19" s="13"/>
      <c r="G19" s="11"/>
      <c r="K19" s="13"/>
    </row>
    <row r="20" spans="2:12">
      <c r="D20" s="14"/>
      <c r="E20" s="11"/>
      <c r="F20" s="13"/>
      <c r="K20" s="13"/>
    </row>
    <row r="21" spans="2:12">
      <c r="D21" s="17"/>
      <c r="E21" s="17"/>
      <c r="F21" s="17"/>
      <c r="G21" s="20"/>
      <c r="K21" s="13"/>
    </row>
    <row r="22" spans="2:12">
      <c r="C22" s="4" t="s">
        <v>3</v>
      </c>
      <c r="D22" s="18"/>
      <c r="E22" s="18"/>
      <c r="F22" s="18"/>
      <c r="G22" s="20"/>
      <c r="K22" s="13"/>
    </row>
    <row r="23" spans="2:12">
      <c r="D23" s="19"/>
      <c r="E23" s="17"/>
      <c r="F23" s="20"/>
      <c r="G23" s="20"/>
      <c r="H23" s="8"/>
      <c r="J23" s="13"/>
      <c r="K23" s="13"/>
    </row>
    <row r="24" spans="2:12">
      <c r="B24" s="5" t="s">
        <v>4</v>
      </c>
      <c r="C24" s="36" t="s">
        <v>11</v>
      </c>
      <c r="D24" s="36" t="s">
        <v>20</v>
      </c>
      <c r="E24" s="37" t="s">
        <v>21</v>
      </c>
      <c r="F24" s="36" t="s">
        <v>5</v>
      </c>
      <c r="G24" s="36" t="s">
        <v>29</v>
      </c>
      <c r="H24" s="8"/>
      <c r="J24" s="13"/>
      <c r="K24" s="13"/>
    </row>
    <row r="25" spans="2:12">
      <c r="C25" s="22" t="s">
        <v>16</v>
      </c>
      <c r="D25" s="28" t="str">
        <f>VLOOKUP(C25,$I$11:$K$18,2,0)</f>
        <v>サモス　デュ</v>
      </c>
      <c r="E25" s="23">
        <f>VLOOKUP(C25,$I$11:$K$18,3,0)</f>
        <v>14900</v>
      </c>
      <c r="F25" s="24">
        <v>12</v>
      </c>
      <c r="G25" s="25">
        <f>E25*F25*0.9</f>
        <v>160920</v>
      </c>
    </row>
    <row r="26" spans="2:12">
      <c r="C26" s="22" t="s">
        <v>18</v>
      </c>
      <c r="D26" s="28" t="str">
        <f t="shared" ref="D26:D31" si="0">VLOOKUP(C26,$I$11:$K$18,2,0)</f>
        <v>ヴィサント</v>
      </c>
      <c r="E26" s="23">
        <f t="shared" ref="E26:E31" si="1">VLOOKUP(C26,$I$11:$K$18,3,0)</f>
        <v>19000</v>
      </c>
      <c r="F26" s="24">
        <v>5</v>
      </c>
      <c r="G26" s="25">
        <f t="shared" ref="G26:G31" si="2">E26*F26*0.9</f>
        <v>85500</v>
      </c>
    </row>
    <row r="27" spans="2:12">
      <c r="C27" s="22" t="s">
        <v>14</v>
      </c>
      <c r="D27" s="28" t="str">
        <f t="shared" si="0"/>
        <v>ネメア・イナリ</v>
      </c>
      <c r="E27" s="23">
        <f t="shared" si="1"/>
        <v>11600</v>
      </c>
      <c r="F27" s="24">
        <v>8</v>
      </c>
      <c r="G27" s="25">
        <f t="shared" si="2"/>
        <v>83520</v>
      </c>
    </row>
    <row r="28" spans="2:12">
      <c r="C28" s="22" t="s">
        <v>13</v>
      </c>
      <c r="D28" s="28" t="str">
        <f t="shared" si="0"/>
        <v>サントリーニ </v>
      </c>
      <c r="E28" s="23">
        <f t="shared" si="1"/>
        <v>17800</v>
      </c>
      <c r="F28" s="24">
        <v>3</v>
      </c>
      <c r="G28" s="25">
        <f t="shared" si="2"/>
        <v>48060</v>
      </c>
    </row>
    <row r="29" spans="2:12">
      <c r="C29" s="22" t="s">
        <v>17</v>
      </c>
      <c r="D29" s="28" t="str">
        <f t="shared" si="0"/>
        <v>サモス ネクター</v>
      </c>
      <c r="E29" s="23">
        <f t="shared" si="1"/>
        <v>18600</v>
      </c>
      <c r="F29" s="26">
        <v>11</v>
      </c>
      <c r="G29" s="27">
        <f t="shared" si="2"/>
        <v>184140</v>
      </c>
    </row>
    <row r="30" spans="2:12">
      <c r="C30" s="22" t="s">
        <v>19</v>
      </c>
      <c r="D30" s="28" t="str">
        <f t="shared" si="0"/>
        <v>ウゾ -</v>
      </c>
      <c r="E30" s="23">
        <f t="shared" si="1"/>
        <v>12500</v>
      </c>
      <c r="F30" s="26">
        <v>9</v>
      </c>
      <c r="G30" s="27">
        <f t="shared" si="2"/>
        <v>101250</v>
      </c>
    </row>
    <row r="31" spans="2:12">
      <c r="C31" s="22" t="s">
        <v>15</v>
      </c>
      <c r="D31" s="28" t="str">
        <f t="shared" si="0"/>
        <v xml:space="preserve">ネメア ・リザーブ  </v>
      </c>
      <c r="E31" s="23">
        <f t="shared" si="1"/>
        <v>18700</v>
      </c>
      <c r="F31" s="26">
        <v>7</v>
      </c>
      <c r="G31" s="27">
        <f t="shared" si="2"/>
        <v>117810</v>
      </c>
    </row>
    <row r="32" spans="2:12">
      <c r="C32" s="17"/>
      <c r="D32" s="18"/>
      <c r="E32" s="42"/>
      <c r="F32" s="42"/>
      <c r="G32" s="17"/>
    </row>
    <row r="33" spans="3:7">
      <c r="C33" s="17"/>
      <c r="D33" s="17"/>
      <c r="E33" s="17"/>
      <c r="F33" s="17"/>
      <c r="G33" s="17"/>
    </row>
    <row r="34" spans="3:7">
      <c r="C34" s="17"/>
      <c r="D34" s="17"/>
      <c r="E34" s="17"/>
      <c r="F34" s="17"/>
      <c r="G34" s="17"/>
    </row>
  </sheetData>
  <mergeCells count="4">
    <mergeCell ref="G2:I2"/>
    <mergeCell ref="B2:E2"/>
    <mergeCell ref="E32:F3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5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9.375" customWidth="1"/>
    <col min="3" max="3" width="8.25" customWidth="1"/>
    <col min="4" max="4" width="18" customWidth="1"/>
    <col min="5" max="5" width="12.25" customWidth="1"/>
    <col min="6" max="7" width="10.875" customWidth="1"/>
    <col min="8" max="8" width="7" customWidth="1"/>
    <col min="9" max="9" width="9.625" customWidth="1"/>
    <col min="10" max="10" width="14.625" customWidth="1"/>
    <col min="11" max="12" width="10.875" customWidth="1"/>
    <col min="13" max="13" width="9.5" customWidth="1"/>
  </cols>
  <sheetData>
    <row r="1" spans="1:12" ht="12.75" customHeight="1" thickBot="1">
      <c r="A1" s="43" t="s">
        <v>33</v>
      </c>
      <c r="B1" s="43"/>
      <c r="C1" s="43"/>
      <c r="D1" s="43"/>
      <c r="E1" s="43"/>
      <c r="F1" s="43"/>
      <c r="G1" s="43"/>
      <c r="H1" s="43"/>
      <c r="I1" s="43"/>
    </row>
    <row r="2" spans="1:12" ht="23.25" customHeight="1" thickBot="1">
      <c r="B2" s="39" t="s">
        <v>6</v>
      </c>
      <c r="C2" s="40"/>
      <c r="D2" s="40"/>
      <c r="E2" s="41"/>
      <c r="F2" s="3" t="s">
        <v>2</v>
      </c>
      <c r="G2" s="38" t="s">
        <v>7</v>
      </c>
      <c r="H2" s="38"/>
      <c r="I2" s="38"/>
    </row>
    <row r="4" spans="1:12" ht="14.25">
      <c r="C4" s="45" t="s">
        <v>34</v>
      </c>
      <c r="F4" s="9"/>
      <c r="G4" s="10"/>
      <c r="H4" s="10"/>
      <c r="I4" s="10"/>
      <c r="J4" s="10"/>
      <c r="K4" s="10"/>
      <c r="L4" s="10"/>
    </row>
    <row r="5" spans="1:12">
      <c r="C5" t="s">
        <v>8</v>
      </c>
      <c r="F5" s="9"/>
      <c r="G5" s="10"/>
      <c r="H5" s="10"/>
      <c r="I5" s="10"/>
      <c r="J5" s="10"/>
      <c r="K5" s="10"/>
      <c r="L5" s="10"/>
    </row>
    <row r="6" spans="1:12">
      <c r="C6" t="s">
        <v>30</v>
      </c>
      <c r="F6" s="9"/>
      <c r="G6" s="10"/>
      <c r="H6" s="10"/>
      <c r="I6" s="10"/>
      <c r="J6" s="10"/>
      <c r="K6" s="10"/>
      <c r="L6" s="10"/>
    </row>
    <row r="8" spans="1:12">
      <c r="B8" s="1" t="s">
        <v>0</v>
      </c>
      <c r="C8" t="s">
        <v>22</v>
      </c>
      <c r="I8" s="9"/>
      <c r="J8" s="10"/>
      <c r="K8" s="10"/>
    </row>
    <row r="9" spans="1:12" ht="19.5" customHeight="1">
      <c r="B9" s="1"/>
      <c r="C9" s="2" t="s">
        <v>1</v>
      </c>
      <c r="I9" s="9"/>
      <c r="J9" s="10"/>
      <c r="K9" s="10"/>
    </row>
    <row r="10" spans="1:12">
      <c r="C10" s="15"/>
      <c r="D10" s="15"/>
      <c r="E10" s="15"/>
      <c r="F10" s="15"/>
      <c r="G10" s="15"/>
      <c r="I10" s="16" t="s">
        <v>12</v>
      </c>
      <c r="J10" s="12"/>
      <c r="K10" s="12"/>
      <c r="L10" s="7"/>
    </row>
    <row r="11" spans="1:12">
      <c r="C11" s="36" t="s">
        <v>11</v>
      </c>
      <c r="D11" s="36" t="s">
        <v>20</v>
      </c>
      <c r="E11" s="37" t="s">
        <v>21</v>
      </c>
      <c r="F11" s="36" t="s">
        <v>5</v>
      </c>
      <c r="G11" s="36" t="s">
        <v>29</v>
      </c>
      <c r="I11" s="30" t="s">
        <v>11</v>
      </c>
      <c r="J11" s="31" t="s">
        <v>10</v>
      </c>
      <c r="K11" s="31" t="s">
        <v>21</v>
      </c>
      <c r="L11" s="7"/>
    </row>
    <row r="12" spans="1:12">
      <c r="C12" s="22" t="s">
        <v>16</v>
      </c>
      <c r="D12" s="28" t="str">
        <f>VLOOKUP(C12,$I$11:$K$18,2,0)</f>
        <v>サモス　デュ</v>
      </c>
      <c r="E12" s="23">
        <f>VLOOKUP(C12,$I$11:$K$18,3,0)</f>
        <v>14900</v>
      </c>
      <c r="F12" s="24">
        <v>12</v>
      </c>
      <c r="G12" s="25">
        <f>E12*F12*0.9</f>
        <v>160920</v>
      </c>
      <c r="I12" s="22" t="s">
        <v>13</v>
      </c>
      <c r="J12" s="29" t="s">
        <v>23</v>
      </c>
      <c r="K12" s="21">
        <v>17800</v>
      </c>
      <c r="L12" s="7"/>
    </row>
    <row r="13" spans="1:12">
      <c r="C13" s="22" t="s">
        <v>18</v>
      </c>
      <c r="D13" s="28" t="str">
        <f t="shared" ref="D13:D18" si="0">VLOOKUP(C13,$I$11:$K$18,2,0)</f>
        <v>ヴィサント</v>
      </c>
      <c r="E13" s="23">
        <f t="shared" ref="E13:E18" si="1">VLOOKUP(C13,$I$11:$K$18,3,0)</f>
        <v>19000</v>
      </c>
      <c r="F13" s="24">
        <v>5</v>
      </c>
      <c r="G13" s="25">
        <f t="shared" ref="G13:G18" si="2">E13*F13*0.9</f>
        <v>85500</v>
      </c>
      <c r="I13" s="22" t="s">
        <v>14</v>
      </c>
      <c r="J13" s="29" t="s">
        <v>24</v>
      </c>
      <c r="K13" s="21">
        <v>11600</v>
      </c>
      <c r="L13" s="7"/>
    </row>
    <row r="14" spans="1:12">
      <c r="C14" s="22" t="s">
        <v>14</v>
      </c>
      <c r="D14" s="28" t="str">
        <f t="shared" si="0"/>
        <v>ネメア・イナリ</v>
      </c>
      <c r="E14" s="23">
        <f t="shared" si="1"/>
        <v>11600</v>
      </c>
      <c r="F14" s="24">
        <v>8</v>
      </c>
      <c r="G14" s="25">
        <f t="shared" si="2"/>
        <v>83520</v>
      </c>
      <c r="I14" s="22" t="s">
        <v>15</v>
      </c>
      <c r="J14" s="29" t="s">
        <v>9</v>
      </c>
      <c r="K14" s="21">
        <v>18700</v>
      </c>
      <c r="L14" s="7"/>
    </row>
    <row r="15" spans="1:12">
      <c r="C15" s="22" t="s">
        <v>13</v>
      </c>
      <c r="D15" s="28" t="str">
        <f t="shared" si="0"/>
        <v>サントリーニ </v>
      </c>
      <c r="E15" s="23">
        <f t="shared" si="1"/>
        <v>17800</v>
      </c>
      <c r="F15" s="24">
        <v>3</v>
      </c>
      <c r="G15" s="25">
        <f t="shared" si="2"/>
        <v>48060</v>
      </c>
      <c r="I15" s="22" t="s">
        <v>16</v>
      </c>
      <c r="J15" s="29" t="s">
        <v>25</v>
      </c>
      <c r="K15" s="21">
        <v>14900</v>
      </c>
      <c r="L15" s="7"/>
    </row>
    <row r="16" spans="1:12">
      <c r="C16" s="22" t="s">
        <v>17</v>
      </c>
      <c r="D16" s="28" t="str">
        <f t="shared" si="0"/>
        <v>サモス ネクター</v>
      </c>
      <c r="E16" s="23">
        <f t="shared" si="1"/>
        <v>18600</v>
      </c>
      <c r="F16" s="26">
        <v>11</v>
      </c>
      <c r="G16" s="25">
        <f t="shared" si="2"/>
        <v>184140</v>
      </c>
      <c r="I16" s="22" t="s">
        <v>17</v>
      </c>
      <c r="J16" s="29" t="s">
        <v>26</v>
      </c>
      <c r="K16" s="21">
        <v>18600</v>
      </c>
      <c r="L16" s="7"/>
    </row>
    <row r="17" spans="2:12">
      <c r="C17" s="22" t="s">
        <v>19</v>
      </c>
      <c r="D17" s="28" t="str">
        <f t="shared" si="0"/>
        <v>ウゾ -</v>
      </c>
      <c r="E17" s="23">
        <f t="shared" si="1"/>
        <v>12500</v>
      </c>
      <c r="F17" s="26">
        <v>9</v>
      </c>
      <c r="G17" s="25">
        <f t="shared" si="2"/>
        <v>101250</v>
      </c>
      <c r="I17" s="22" t="s">
        <v>18</v>
      </c>
      <c r="J17" s="29" t="s">
        <v>27</v>
      </c>
      <c r="K17" s="21">
        <v>19000</v>
      </c>
      <c r="L17" s="7"/>
    </row>
    <row r="18" spans="2:12">
      <c r="C18" s="22" t="s">
        <v>15</v>
      </c>
      <c r="D18" s="28" t="str">
        <f t="shared" si="0"/>
        <v xml:space="preserve">ネメア ・リザーブ  </v>
      </c>
      <c r="E18" s="23">
        <f t="shared" si="1"/>
        <v>18700</v>
      </c>
      <c r="F18" s="26">
        <v>7</v>
      </c>
      <c r="G18" s="25">
        <f t="shared" si="2"/>
        <v>117810</v>
      </c>
      <c r="I18" s="22" t="s">
        <v>19</v>
      </c>
      <c r="J18" s="29" t="s">
        <v>28</v>
      </c>
      <c r="K18" s="21">
        <v>12500</v>
      </c>
      <c r="L18" s="6"/>
    </row>
    <row r="19" spans="2:12">
      <c r="C19" s="11"/>
      <c r="D19" s="14"/>
      <c r="F19" s="13"/>
      <c r="G19" s="11"/>
      <c r="K19" s="13"/>
    </row>
    <row r="20" spans="2:12">
      <c r="D20" s="14"/>
      <c r="E20" s="11"/>
      <c r="F20" s="13"/>
      <c r="K20" s="13"/>
    </row>
    <row r="21" spans="2:12">
      <c r="D21" s="14"/>
      <c r="E21" s="11"/>
      <c r="F21" s="13"/>
      <c r="G21" s="20"/>
      <c r="K21" s="13"/>
    </row>
    <row r="22" spans="2:12">
      <c r="D22" s="17"/>
      <c r="E22" s="17"/>
      <c r="F22" s="17"/>
      <c r="G22" s="20"/>
      <c r="K22" s="13"/>
    </row>
    <row r="23" spans="2:12">
      <c r="C23" s="4"/>
      <c r="D23" s="18"/>
      <c r="E23" s="18"/>
      <c r="F23" s="18"/>
      <c r="G23" s="20"/>
      <c r="K23" s="13"/>
    </row>
    <row r="24" spans="2:12">
      <c r="D24" s="19"/>
      <c r="E24" s="17"/>
      <c r="F24" s="20"/>
      <c r="G24" s="20"/>
      <c r="H24" s="8"/>
      <c r="J24" s="13"/>
      <c r="K24" s="13"/>
    </row>
    <row r="25" spans="2:12">
      <c r="B25" s="5"/>
      <c r="C25" s="17"/>
      <c r="D25" s="19"/>
      <c r="E25" s="17"/>
      <c r="F25" s="20"/>
      <c r="G25" s="20"/>
      <c r="H25" s="8"/>
      <c r="J25" s="13"/>
      <c r="K25" s="13"/>
    </row>
    <row r="26" spans="2:12">
      <c r="C26" s="17"/>
      <c r="D26" s="19"/>
      <c r="E26" s="17"/>
      <c r="F26" s="20"/>
    </row>
    <row r="27" spans="2:12">
      <c r="C27" s="17"/>
      <c r="D27" s="19"/>
      <c r="E27" s="17"/>
      <c r="F27" s="20"/>
    </row>
    <row r="28" spans="2:12">
      <c r="C28" s="17"/>
      <c r="D28" s="19"/>
      <c r="E28" s="17"/>
      <c r="F28" s="20"/>
    </row>
    <row r="29" spans="2:12">
      <c r="C29" s="17"/>
      <c r="D29" s="17"/>
      <c r="E29" s="17"/>
      <c r="F29" s="17"/>
      <c r="G29" s="17"/>
    </row>
    <row r="30" spans="2:12">
      <c r="C30" s="17"/>
      <c r="D30" s="17"/>
      <c r="E30" s="42"/>
      <c r="F30" s="42"/>
      <c r="G30" s="17"/>
    </row>
    <row r="31" spans="2:12">
      <c r="C31" s="17"/>
      <c r="D31" s="17"/>
      <c r="E31" s="42"/>
      <c r="F31" s="42"/>
      <c r="G31" s="17"/>
    </row>
    <row r="32" spans="2:12">
      <c r="C32" s="17"/>
      <c r="D32" s="17"/>
      <c r="E32" s="44"/>
      <c r="F32" s="44"/>
      <c r="G32" s="17"/>
    </row>
    <row r="33" spans="3:7">
      <c r="C33" s="17"/>
      <c r="D33" s="18"/>
      <c r="E33" s="42"/>
      <c r="F33" s="42"/>
      <c r="G33" s="17"/>
    </row>
    <row r="34" spans="3:7">
      <c r="C34" s="17"/>
      <c r="D34" s="17"/>
      <c r="E34" s="17"/>
      <c r="F34" s="17"/>
      <c r="G34" s="17"/>
    </row>
    <row r="35" spans="3:7">
      <c r="C35" s="17"/>
      <c r="D35" s="17"/>
      <c r="E35" s="17"/>
      <c r="F35" s="17"/>
      <c r="G35" s="17"/>
    </row>
  </sheetData>
  <mergeCells count="7">
    <mergeCell ref="A1:I1"/>
    <mergeCell ref="E31:F31"/>
    <mergeCell ref="E32:F32"/>
    <mergeCell ref="E33:F33"/>
    <mergeCell ref="G2:I2"/>
    <mergeCell ref="E30:F30"/>
    <mergeCell ref="B2:E2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2013-11-01T07:06:15Z</dcterms:modified>
</cp:coreProperties>
</file>