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1" i="1" l="1"/>
  <c r="D31" i="1" s="1"/>
  <c r="D30" i="1"/>
  <c r="D13" i="1"/>
  <c r="C13" i="1"/>
  <c r="C14" i="1" s="1"/>
  <c r="D12" i="1"/>
  <c r="C13" i="2"/>
  <c r="C14" i="2" s="1"/>
  <c r="C15" i="2" s="1"/>
  <c r="C16" i="2" s="1"/>
  <c r="C17" i="2" s="1"/>
  <c r="C18" i="2" s="1"/>
  <c r="C19" i="2" s="1"/>
  <c r="C20" i="2" s="1"/>
  <c r="C32" i="1" l="1"/>
  <c r="C15" i="1"/>
  <c r="D14" i="1"/>
  <c r="D20" i="2"/>
  <c r="D19" i="2"/>
  <c r="D18" i="2"/>
  <c r="D17" i="2"/>
  <c r="D16" i="2"/>
  <c r="D15" i="2"/>
  <c r="D14" i="2"/>
  <c r="D13" i="2"/>
  <c r="D12" i="2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H30" i="1"/>
  <c r="I30" i="1" s="1"/>
  <c r="H31" i="1"/>
  <c r="I31" i="1" s="1"/>
  <c r="H32" i="1"/>
  <c r="I32" i="1" s="1"/>
  <c r="H33" i="1"/>
  <c r="H34" i="1"/>
  <c r="H35" i="1"/>
  <c r="H36" i="1"/>
  <c r="H37" i="1"/>
  <c r="H38" i="1"/>
  <c r="D32" i="1" l="1"/>
  <c r="C33" i="1"/>
  <c r="C16" i="1"/>
  <c r="D15" i="1"/>
  <c r="H39" i="1"/>
  <c r="I21" i="2"/>
  <c r="D33" i="1" l="1"/>
  <c r="C34" i="1"/>
  <c r="I33" i="1"/>
  <c r="C17" i="1"/>
  <c r="D16" i="1"/>
  <c r="D34" i="1" l="1"/>
  <c r="C35" i="1"/>
  <c r="I34" i="1"/>
  <c r="C18" i="1"/>
  <c r="D17" i="1"/>
  <c r="D35" i="1" l="1"/>
  <c r="C36" i="1"/>
  <c r="I35" i="1"/>
  <c r="C19" i="1"/>
  <c r="D18" i="1"/>
  <c r="D36" i="1" l="1"/>
  <c r="C37" i="1"/>
  <c r="I36" i="1"/>
  <c r="C20" i="1"/>
  <c r="D20" i="1" s="1"/>
  <c r="D19" i="1"/>
  <c r="D37" i="1" l="1"/>
  <c r="C38" i="1"/>
  <c r="I37" i="1"/>
  <c r="D38" i="1" l="1"/>
  <c r="I38" i="1"/>
  <c r="I39" i="1" s="1"/>
</calcChain>
</file>

<file path=xl/comments1.xml><?xml version="1.0" encoding="utf-8"?>
<comments xmlns="http://schemas.openxmlformats.org/spreadsheetml/2006/main">
  <authors>
    <author>根津良彦</author>
  </authors>
  <commentList>
    <comment ref="H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=F12-E12-</t>
        </r>
        <r>
          <rPr>
            <b/>
            <sz val="12"/>
            <color indexed="17"/>
            <rFont val="ＭＳ Ｐゴシック"/>
            <family val="3"/>
            <charset val="128"/>
          </rPr>
          <t>TIME</t>
        </r>
        <r>
          <rPr>
            <b/>
            <sz val="12"/>
            <color indexed="81"/>
            <rFont val="ＭＳ Ｐゴシック"/>
            <family val="3"/>
            <charset val="128"/>
          </rPr>
          <t>(0,G12,0)</t>
        </r>
      </text>
    </comment>
    <comment ref="I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7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>(C12,2)</t>
        </r>
        <r>
          <rPr>
            <b/>
            <sz val="12"/>
            <color indexed="12"/>
            <rFont val="ＭＳ Ｐゴシック"/>
            <family val="3"/>
            <charset val="128"/>
          </rPr>
          <t>&lt;6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0"/>
            <rFont val="ＭＳ Ｐゴシック"/>
            <family val="3"/>
            <charset val="128"/>
          </rPr>
          <t>$D$8,$D$9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H12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20"/>
            <rFont val="ＭＳ Ｐゴシック"/>
            <family val="3"/>
            <charset val="128"/>
          </rPr>
          <t>24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 xml:space="preserve">その日が「平日」か「土日」かをもとめるのには
ＷＥＥＫＤＡＹ関数を使用します。
</t>
        </r>
        <r>
          <rPr>
            <b/>
            <sz val="11"/>
            <color indexed="10"/>
            <rFont val="ＭＳ Ｐゴシック"/>
            <family val="3"/>
            <charset val="128"/>
          </rPr>
          <t>判定するのに、「土日」が「６」「７」になるように
「引数」の「種類」で「２」を指定しなければなりません。</t>
        </r>
      </text>
    </comment>
    <comment ref="H21" authorId="0" shapeId="0">
      <text>
        <r>
          <rPr>
            <sz val="11"/>
            <color indexed="81"/>
            <rFont val="ＭＳ Ｐゴシック"/>
            <family val="3"/>
            <charset val="128"/>
          </rPr>
          <t xml:space="preserve">書式のユーザー定義
</t>
        </r>
        <r>
          <rPr>
            <b/>
            <sz val="11"/>
            <color indexed="81"/>
            <rFont val="ＭＳ Ｐゴシック"/>
            <family val="3"/>
            <charset val="128"/>
          </rPr>
          <t>[h]:mm</t>
        </r>
        <r>
          <rPr>
            <sz val="11"/>
            <color indexed="81"/>
            <rFont val="ＭＳ Ｐゴシック"/>
            <family val="3"/>
            <charset val="128"/>
          </rPr>
          <t>→２４時間を越える合計</t>
        </r>
      </text>
    </comment>
  </commentList>
</comments>
</file>

<file path=xl/sharedStrings.xml><?xml version="1.0" encoding="utf-8"?>
<sst xmlns="http://schemas.openxmlformats.org/spreadsheetml/2006/main" count="46" uniqueCount="19">
  <si>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</si>
  <si>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</si>
  <si>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</si>
  <si>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</si>
  <si>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</si>
  <si>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WEEKDAY</t>
    <phoneticPr fontId="2"/>
  </si>
  <si>
    <t>「土曜日」と「日曜日」の時給を変えて給与を計算してみましょう。</t>
    <rPh sb="1" eb="3">
      <t>ドヨウ</t>
    </rPh>
    <rPh sb="3" eb="4">
      <t>ヒ</t>
    </rPh>
    <rPh sb="7" eb="10">
      <t>ニチヨウビ</t>
    </rPh>
    <rPh sb="12" eb="14">
      <t>ジキュウ</t>
    </rPh>
    <rPh sb="15" eb="16">
      <t>カ</t>
    </rPh>
    <rPh sb="18" eb="20">
      <t>キュウヨ</t>
    </rPh>
    <rPh sb="21" eb="23">
      <t>ケイサン</t>
    </rPh>
    <phoneticPr fontId="2"/>
  </si>
  <si>
    <t>平日時給</t>
    <rPh sb="0" eb="2">
      <t>ヘイジツ</t>
    </rPh>
    <rPh sb="2" eb="4">
      <t>ジキュウ</t>
    </rPh>
    <phoneticPr fontId="2"/>
  </si>
  <si>
    <t>土日時給</t>
    <rPh sb="0" eb="2">
      <t>ドニチ</t>
    </rPh>
    <rPh sb="2" eb="4">
      <t>ジキュウ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</si>
  <si>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</si>
  <si>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</si>
  <si>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</si>
  <si>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</si>
  <si>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休憩</t>
    <rPh sb="0" eb="2">
      <t>キュウケイ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</si>
  <si>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</si>
  <si>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</si>
  <si>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合計</t>
    <rPh sb="0" eb="2">
      <t>ゴウケイ</t>
    </rPh>
    <phoneticPr fontId="2"/>
  </si>
  <si>
    <t>「論理」＋「日付／時刻」</t>
    <rPh sb="1" eb="3">
      <t>ロンリ</t>
    </rPh>
    <rPh sb="6" eb="9">
      <t>ヒヅケスラ</t>
    </rPh>
    <rPh sb="9" eb="11">
      <t>ジコク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</si>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</sst>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aaa"/>
    <numFmt numFmtId="177" formatCode="h:mm;@"/>
    <numFmt numFmtId="178" formatCode="[h]:mm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9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6" fontId="10" fillId="0" borderId="4" xfId="2" applyFont="1" applyFill="1" applyBorder="1" applyAlignment="1">
      <alignment vertical="center"/>
    </xf>
    <xf numFmtId="0" fontId="12" fillId="4" borderId="4" xfId="1" applyNumberFormat="1" applyFont="1" applyFill="1" applyBorder="1" applyAlignment="1">
      <alignment horizontal="center" vertical="center"/>
    </xf>
    <xf numFmtId="0" fontId="12" fillId="5" borderId="4" xfId="1" applyNumberFormat="1" applyFont="1" applyFill="1" applyBorder="1" applyAlignment="1">
      <alignment horizontal="center" vertical="center"/>
    </xf>
    <xf numFmtId="20" fontId="10" fillId="0" borderId="4" xfId="1" applyNumberFormat="1" applyFont="1" applyFill="1" applyBorder="1" applyAlignment="1">
      <alignment vertical="center"/>
    </xf>
    <xf numFmtId="177" fontId="10" fillId="6" borderId="4" xfId="1" applyNumberFormat="1" applyFont="1" applyFill="1" applyBorder="1" applyAlignment="1">
      <alignment vertical="center"/>
    </xf>
    <xf numFmtId="38" fontId="10" fillId="6" borderId="4" xfId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178" fontId="10" fillId="6" borderId="4" xfId="1" applyNumberFormat="1" applyFont="1" applyFill="1" applyBorder="1" applyAlignment="1">
      <alignment vertical="center"/>
    </xf>
    <xf numFmtId="0" fontId="10" fillId="8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177" fontId="10" fillId="9" borderId="4" xfId="1" applyNumberFormat="1" applyFont="1" applyFill="1" applyBorder="1" applyAlignment="1">
      <alignment vertical="center"/>
    </xf>
    <xf numFmtId="38" fontId="10" fillId="9" borderId="4" xfId="1" applyFont="1" applyFill="1" applyBorder="1" applyAlignment="1">
      <alignment vertical="center"/>
    </xf>
    <xf numFmtId="178" fontId="10" fillId="9" borderId="4" xfId="1" applyNumberFormat="1" applyFont="1" applyFill="1" applyBorder="1" applyAlignment="1">
      <alignment vertical="center"/>
    </xf>
    <xf numFmtId="176" fontId="1" fillId="0" borderId="4" xfId="1" applyNumberFormat="1" applyFont="1" applyFill="1" applyBorder="1" applyAlignment="1">
      <alignment horizontal="center" vertical="center"/>
    </xf>
    <xf numFmtId="14" fontId="22" fillId="0" borderId="4" xfId="1" applyNumberFormat="1" applyFont="1" applyFill="1" applyBorder="1" applyAlignment="1">
      <alignment vertical="center"/>
    </xf>
    <xf numFmtId="14" fontId="23" fillId="0" borderId="4" xfId="1" applyNumberFormat="1" applyFont="1" applyFill="1" applyBorder="1" applyAlignment="1">
      <alignment vertical="center"/>
    </xf>
    <xf numFmtId="176" fontId="24" fillId="0" borderId="4" xfId="1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6" fontId="20" fillId="7" borderId="0" xfId="2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247650</xdr:colOff>
      <xdr:row>22</xdr:row>
      <xdr:rowOff>57150</xdr:rowOff>
    </xdr:from>
    <xdr:to>
      <xdr:col>12</xdr:col>
      <xdr:colOff>123825</xdr:colOff>
      <xdr:row>25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40100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26</xdr:row>
      <xdr:rowOff>9525</xdr:rowOff>
    </xdr:from>
    <xdr:to>
      <xdr:col>8</xdr:col>
      <xdr:colOff>809625</xdr:colOff>
      <xdr:row>41</xdr:row>
      <xdr:rowOff>152400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400050" y="4648200"/>
          <a:ext cx="4905375" cy="2714625"/>
          <a:chOff x="32" y="433"/>
          <a:chExt cx="515" cy="285"/>
        </a:xfrm>
      </xdr:grpSpPr>
      <xdr:sp macro="" textlink="">
        <xdr:nvSpPr>
          <xdr:cNvPr id="1027" name="Text Box 3" descr="ひな形"/>
          <xdr:cNvSpPr txBox="1">
            <a:spLocks noChangeArrowheads="1"/>
          </xdr:cNvSpPr>
        </xdr:nvSpPr>
        <xdr:spPr bwMode="auto">
          <a:xfrm>
            <a:off x="32" y="433"/>
            <a:ext cx="515" cy="285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《</a:t>
            </a:r>
            <a:r>
              <a:rPr lang="ja-JP" altLang="en-US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補足</a:t>
            </a:r>
            <a:r>
              <a:rPr lang="en-US" altLang="ja-JP" sz="1100" b="0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》</a:t>
            </a:r>
          </a:p>
          <a:p>
            <a:pPr algn="l" rtl="0">
              <a:defRPr sz="1000"/>
            </a:pPr>
            <a:endParaRPr lang="en-US" altLang="ja-JP" sz="1100" b="0" i="0" strike="noStrike">
              <a:solidFill>
                <a:srgbClr val="000000"/>
              </a:solidFill>
              <a:latin typeface="ＭＳ ゴシック"/>
              <a:ea typeface="ＭＳ ゴシック"/>
            </a:endParaRPr>
          </a:p>
        </xdr:txBody>
      </xdr:sp>
      <xdr:pic>
        <xdr:nvPicPr>
          <xdr:cNvPr id="1029" name="Picture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52" y="463"/>
            <a:ext cx="479" cy="2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66675</xdr:colOff>
      <xdr:row>11</xdr:row>
      <xdr:rowOff>161925</xdr:rowOff>
    </xdr:from>
    <xdr:to>
      <xdr:col>13</xdr:col>
      <xdr:colOff>704850</xdr:colOff>
      <xdr:row>21</xdr:row>
      <xdr:rowOff>123825</xdr:rowOff>
    </xdr:to>
    <xdr:grpSp>
      <xdr:nvGrpSpPr>
        <xdr:cNvPr id="2" name="グループ化 1"/>
        <xdr:cNvGrpSpPr/>
      </xdr:nvGrpSpPr>
      <xdr:grpSpPr>
        <a:xfrm>
          <a:off x="6210300" y="2228850"/>
          <a:ext cx="3019425" cy="1676400"/>
          <a:chOff x="6210300" y="2228850"/>
          <a:chExt cx="3019425" cy="1676400"/>
        </a:xfrm>
      </xdr:grpSpPr>
      <xdr:pic>
        <xdr:nvPicPr>
          <xdr:cNvPr id="1031" name="Pictur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 t="23894"/>
          <a:stretch>
            <a:fillRect/>
          </a:stretch>
        </xdr:blipFill>
        <xdr:spPr bwMode="auto">
          <a:xfrm>
            <a:off x="6210300" y="2228850"/>
            <a:ext cx="2124075" cy="81915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033" name="Picture 9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219825" y="3171825"/>
            <a:ext cx="3009900" cy="7334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" customWidth="1"/>
    <col min="4" max="4" width="7.5" customWidth="1"/>
    <col min="5" max="7" width="7.75" customWidth="1"/>
    <col min="8" max="8" width="8.5" customWidth="1"/>
    <col min="9" max="9" width="10.75" customWidth="1"/>
    <col min="10" max="12" width="10.875" customWidth="1"/>
    <col min="13" max="13" width="9.5" customWidth="1"/>
  </cols>
  <sheetData>
    <row r="1" spans="1:15" ht="12.75" customHeight="1" thickBot="1" x14ac:dyDescent="0.2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</row>
    <row r="2" spans="1:15" ht="23.25" customHeight="1" thickBot="1" x14ac:dyDescent="0.2">
      <c r="B2" s="32" t="s">
        <v>5</v>
      </c>
      <c r="C2" s="33"/>
      <c r="D2" s="33"/>
      <c r="E2" s="34"/>
      <c r="F2" s="3" t="s">
        <v>2</v>
      </c>
      <c r="H2" s="35" t="s">
        <v>17</v>
      </c>
      <c r="I2" s="35"/>
      <c r="J2" s="35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6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6" t="s">
        <v>7</v>
      </c>
      <c r="D8" s="15">
        <v>980</v>
      </c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7" t="s">
        <v>8</v>
      </c>
      <c r="D9" s="15">
        <v>1100</v>
      </c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/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23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29">
        <v>41587</v>
      </c>
      <c r="D12" s="28">
        <f>C12</f>
        <v>41587</v>
      </c>
      <c r="E12" s="18">
        <v>0.4375</v>
      </c>
      <c r="F12" s="18">
        <v>0.6875</v>
      </c>
      <c r="G12" s="14">
        <v>31</v>
      </c>
      <c r="H12" s="24"/>
      <c r="I12" s="24"/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30">
        <f>C12+1</f>
        <v>41588</v>
      </c>
      <c r="D13" s="31">
        <f t="shared" ref="D13:D20" si="0">C13</f>
        <v>41588</v>
      </c>
      <c r="E13" s="18">
        <v>0.4777777777777778</v>
      </c>
      <c r="F13" s="18">
        <v>0.7729166666666667</v>
      </c>
      <c r="G13" s="14">
        <v>26</v>
      </c>
      <c r="H13" s="24"/>
      <c r="I13" s="24"/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29">
        <f t="shared" ref="C14:C20" si="1">C13+1</f>
        <v>41589</v>
      </c>
      <c r="D14" s="28">
        <f t="shared" si="0"/>
        <v>41589</v>
      </c>
      <c r="E14" s="18">
        <v>0.40416666666666662</v>
      </c>
      <c r="F14" s="18">
        <v>0.66249999999999998</v>
      </c>
      <c r="G14" s="14">
        <v>48</v>
      </c>
      <c r="H14" s="24"/>
      <c r="I14" s="24"/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29">
        <f t="shared" si="1"/>
        <v>41590</v>
      </c>
      <c r="D15" s="28">
        <f t="shared" si="0"/>
        <v>41590</v>
      </c>
      <c r="E15" s="18">
        <v>0.5541666666666667</v>
      </c>
      <c r="F15" s="18">
        <v>0.77847222222222223</v>
      </c>
      <c r="G15" s="14">
        <v>37</v>
      </c>
      <c r="H15" s="24"/>
      <c r="I15" s="24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29">
        <f t="shared" si="1"/>
        <v>41591</v>
      </c>
      <c r="D16" s="28">
        <f t="shared" si="0"/>
        <v>41591</v>
      </c>
      <c r="E16" s="18">
        <v>0.50555555555555554</v>
      </c>
      <c r="F16" s="18">
        <v>0.76180555555555562</v>
      </c>
      <c r="G16" s="14">
        <v>42</v>
      </c>
      <c r="H16" s="24"/>
      <c r="I16" s="24"/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29">
        <f t="shared" si="1"/>
        <v>41592</v>
      </c>
      <c r="D17" s="28">
        <f t="shared" si="0"/>
        <v>41592</v>
      </c>
      <c r="E17" s="18">
        <v>0.52708333333333335</v>
      </c>
      <c r="F17" s="18">
        <v>0.71944444444444444</v>
      </c>
      <c r="G17" s="14">
        <v>27</v>
      </c>
      <c r="H17" s="24"/>
      <c r="I17" s="24"/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B18" s="9"/>
      <c r="C18" s="29">
        <f t="shared" si="1"/>
        <v>41593</v>
      </c>
      <c r="D18" s="28">
        <f t="shared" si="0"/>
        <v>41593</v>
      </c>
      <c r="E18" s="18"/>
      <c r="F18" s="18"/>
      <c r="G18" s="14"/>
      <c r="H18" s="24"/>
      <c r="I18" s="24"/>
      <c r="J18" s="10"/>
      <c r="K18" s="10"/>
      <c r="L18" s="9"/>
      <c r="M18" s="9"/>
      <c r="N18" s="9"/>
      <c r="O18" s="9"/>
    </row>
    <row r="19" spans="1:15" s="6" customFormat="1" x14ac:dyDescent="0.15">
      <c r="A19" s="13"/>
      <c r="B19" s="9"/>
      <c r="C19" s="29">
        <f t="shared" si="1"/>
        <v>41594</v>
      </c>
      <c r="D19" s="28">
        <f t="shared" si="0"/>
        <v>41594</v>
      </c>
      <c r="E19" s="18">
        <v>0.45277777777777778</v>
      </c>
      <c r="F19" s="18">
        <v>0.69305555555555554</v>
      </c>
      <c r="G19" s="14">
        <v>60</v>
      </c>
      <c r="H19" s="24"/>
      <c r="I19" s="24"/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30">
        <f t="shared" si="1"/>
        <v>41595</v>
      </c>
      <c r="D20" s="31">
        <f t="shared" si="0"/>
        <v>41595</v>
      </c>
      <c r="E20" s="18">
        <v>0.6875</v>
      </c>
      <c r="F20" s="18">
        <v>0.89236111111111116</v>
      </c>
      <c r="G20" s="14">
        <v>33</v>
      </c>
      <c r="H20" s="24"/>
      <c r="I20" s="24"/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21" t="s">
        <v>16</v>
      </c>
      <c r="H21" s="24"/>
      <c r="I21" s="24"/>
      <c r="J21" s="10"/>
      <c r="K21" s="10"/>
      <c r="L21" s="9"/>
      <c r="M21" s="9"/>
      <c r="N21" s="9"/>
      <c r="O21" s="9"/>
    </row>
    <row r="22" spans="1:15" s="6" customFormat="1" x14ac:dyDescent="0.15">
      <c r="A22" s="13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7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B26" s="8" t="s">
        <v>4</v>
      </c>
      <c r="C26" s="16" t="s">
        <v>7</v>
      </c>
      <c r="D26" s="15">
        <v>980</v>
      </c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7" t="s">
        <v>8</v>
      </c>
      <c r="D27" s="15">
        <v>1100</v>
      </c>
      <c r="E27" s="10"/>
      <c r="F27" s="10"/>
      <c r="G27" s="10"/>
      <c r="H27" s="12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23" t="s">
        <v>9</v>
      </c>
      <c r="D29" s="23" t="s">
        <v>10</v>
      </c>
      <c r="E29" s="23" t="s">
        <v>11</v>
      </c>
      <c r="F29" s="23" t="s">
        <v>12</v>
      </c>
      <c r="G29" s="23" t="s">
        <v>13</v>
      </c>
      <c r="H29" s="23" t="s">
        <v>14</v>
      </c>
      <c r="I29" s="23" t="s">
        <v>15</v>
      </c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29">
        <v>41587</v>
      </c>
      <c r="D30" s="28">
        <f>C30</f>
        <v>41587</v>
      </c>
      <c r="E30" s="18">
        <v>0.4375</v>
      </c>
      <c r="F30" s="18">
        <v>0.6875</v>
      </c>
      <c r="G30" s="14">
        <v>31</v>
      </c>
      <c r="H30" s="19">
        <f>F30-E30-TIME(0,G30,0)</f>
        <v>0.22847222222222222</v>
      </c>
      <c r="I30" s="20">
        <f>IF(WEEKDAY(C30,2)&lt;6,$D$8,$D$9)*H30*24</f>
        <v>6031.6666666666661</v>
      </c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30">
        <f>C30+1</f>
        <v>41588</v>
      </c>
      <c r="D31" s="31">
        <f t="shared" ref="D31:D38" si="2">C31</f>
        <v>41588</v>
      </c>
      <c r="E31" s="18">
        <v>0.4777777777777778</v>
      </c>
      <c r="F31" s="18">
        <v>0.7729166666666667</v>
      </c>
      <c r="G31" s="14">
        <v>26</v>
      </c>
      <c r="H31" s="19">
        <f t="shared" ref="H31:H38" si="3">F31-E31-TIME(0,G31,0)</f>
        <v>0.27708333333333335</v>
      </c>
      <c r="I31" s="20">
        <f t="shared" ref="I31:I38" si="4">IF(WEEKDAY(C31,2)&lt;6,$D$8,$D$9)*H31*24</f>
        <v>7315</v>
      </c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29">
        <f t="shared" ref="C32:C38" si="5">C31+1</f>
        <v>41589</v>
      </c>
      <c r="D32" s="28">
        <f t="shared" si="2"/>
        <v>41589</v>
      </c>
      <c r="E32" s="18">
        <v>0.40416666666666662</v>
      </c>
      <c r="F32" s="18">
        <v>0.66249999999999998</v>
      </c>
      <c r="G32" s="14">
        <v>48</v>
      </c>
      <c r="H32" s="19">
        <f t="shared" si="3"/>
        <v>0.22500000000000003</v>
      </c>
      <c r="I32" s="20">
        <f t="shared" si="4"/>
        <v>5292.0000000000009</v>
      </c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29">
        <f t="shared" si="5"/>
        <v>41590</v>
      </c>
      <c r="D33" s="28">
        <f t="shared" si="2"/>
        <v>41590</v>
      </c>
      <c r="E33" s="18">
        <v>0.5541666666666667</v>
      </c>
      <c r="F33" s="18">
        <v>0.77847222222222223</v>
      </c>
      <c r="G33" s="14">
        <v>37</v>
      </c>
      <c r="H33" s="19">
        <f t="shared" si="3"/>
        <v>0.1986111111111111</v>
      </c>
      <c r="I33" s="20">
        <f t="shared" si="4"/>
        <v>4671.333333333333</v>
      </c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29">
        <f t="shared" si="5"/>
        <v>41591</v>
      </c>
      <c r="D34" s="28">
        <f t="shared" si="2"/>
        <v>41591</v>
      </c>
      <c r="E34" s="18">
        <v>0.50555555555555554</v>
      </c>
      <c r="F34" s="18">
        <v>0.76180555555555562</v>
      </c>
      <c r="G34" s="14">
        <v>42</v>
      </c>
      <c r="H34" s="19">
        <f t="shared" si="3"/>
        <v>0.22708333333333341</v>
      </c>
      <c r="I34" s="20">
        <f t="shared" si="4"/>
        <v>5341.0000000000018</v>
      </c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29">
        <f t="shared" si="5"/>
        <v>41592</v>
      </c>
      <c r="D35" s="28">
        <f t="shared" si="2"/>
        <v>41592</v>
      </c>
      <c r="E35" s="18">
        <v>0.52708333333333335</v>
      </c>
      <c r="F35" s="18">
        <v>0.71944444444444444</v>
      </c>
      <c r="G35" s="14">
        <v>27</v>
      </c>
      <c r="H35" s="19">
        <f t="shared" si="3"/>
        <v>0.1736111111111111</v>
      </c>
      <c r="I35" s="20">
        <f t="shared" si="4"/>
        <v>4083.333333333333</v>
      </c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29">
        <f t="shared" si="5"/>
        <v>41593</v>
      </c>
      <c r="D36" s="28">
        <f t="shared" si="2"/>
        <v>41593</v>
      </c>
      <c r="E36" s="18"/>
      <c r="F36" s="18"/>
      <c r="G36" s="14"/>
      <c r="H36" s="19">
        <f t="shared" si="3"/>
        <v>0</v>
      </c>
      <c r="I36" s="20">
        <f t="shared" si="4"/>
        <v>0</v>
      </c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29">
        <f t="shared" si="5"/>
        <v>41594</v>
      </c>
      <c r="D37" s="28">
        <f t="shared" si="2"/>
        <v>41594</v>
      </c>
      <c r="E37" s="18">
        <v>0.45277777777777778</v>
      </c>
      <c r="F37" s="18">
        <v>0.69305555555555554</v>
      </c>
      <c r="G37" s="14">
        <v>60</v>
      </c>
      <c r="H37" s="19">
        <f t="shared" si="3"/>
        <v>0.1986111111111111</v>
      </c>
      <c r="I37" s="20">
        <f t="shared" si="4"/>
        <v>5243.333333333333</v>
      </c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30">
        <f t="shared" si="5"/>
        <v>41595</v>
      </c>
      <c r="D38" s="31">
        <f t="shared" si="2"/>
        <v>41595</v>
      </c>
      <c r="E38" s="18">
        <v>0.6875</v>
      </c>
      <c r="F38" s="18">
        <v>0.89236111111111116</v>
      </c>
      <c r="G38" s="14">
        <v>33</v>
      </c>
      <c r="H38" s="19">
        <f t="shared" si="3"/>
        <v>0.18194444444444449</v>
      </c>
      <c r="I38" s="20">
        <f t="shared" si="4"/>
        <v>4803.3333333333348</v>
      </c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10"/>
      <c r="E39" s="10"/>
      <c r="F39" s="10"/>
      <c r="G39" s="21" t="s">
        <v>16</v>
      </c>
      <c r="H39" s="22">
        <f>SUM(H30:H38)</f>
        <v>1.7104166666666667</v>
      </c>
      <c r="I39" s="20">
        <f>SUM(I30:I38)</f>
        <v>42781</v>
      </c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7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" customWidth="1"/>
    <col min="4" max="4" width="7.5" customWidth="1"/>
    <col min="5" max="7" width="7.75" customWidth="1"/>
    <col min="8" max="8" width="8.5" customWidth="1"/>
    <col min="9" max="9" width="10.75" customWidth="1"/>
    <col min="10" max="12" width="10.875" customWidth="1"/>
    <col min="13" max="13" width="9.5" customWidth="1"/>
  </cols>
  <sheetData>
    <row r="1" spans="1:15" ht="12.75" customHeight="1" thickBot="1" x14ac:dyDescent="0.2">
      <c r="A1" s="36" t="s">
        <v>18</v>
      </c>
      <c r="B1" s="36"/>
      <c r="C1" s="36"/>
      <c r="D1" s="36"/>
      <c r="E1" s="36"/>
      <c r="F1" s="36"/>
      <c r="G1" s="36"/>
      <c r="H1" s="36"/>
      <c r="I1" s="36"/>
      <c r="J1" s="36"/>
    </row>
    <row r="2" spans="1:15" ht="23.25" customHeight="1" thickBot="1" x14ac:dyDescent="0.2">
      <c r="B2" s="32" t="s">
        <v>5</v>
      </c>
      <c r="C2" s="33"/>
      <c r="D2" s="33"/>
      <c r="E2" s="34"/>
      <c r="F2" s="3" t="s">
        <v>2</v>
      </c>
      <c r="H2" s="35" t="s">
        <v>17</v>
      </c>
      <c r="I2" s="35"/>
      <c r="J2" s="35"/>
    </row>
    <row r="4" spans="1:15" x14ac:dyDescent="0.15">
      <c r="F4" s="4"/>
      <c r="G4" s="5"/>
      <c r="H4" s="5"/>
      <c r="I4" s="5"/>
      <c r="J4" s="5"/>
      <c r="K4" s="5"/>
      <c r="L4" s="5"/>
    </row>
    <row r="5" spans="1:15" x14ac:dyDescent="0.15">
      <c r="B5" s="1" t="s">
        <v>0</v>
      </c>
      <c r="C5" t="s">
        <v>6</v>
      </c>
    </row>
    <row r="6" spans="1:15" s="6" customFormat="1" ht="18.75" x14ac:dyDescent="0.15">
      <c r="A6" s="13"/>
      <c r="B6" s="9"/>
      <c r="C6" s="2" t="s">
        <v>1</v>
      </c>
      <c r="D6" s="9"/>
      <c r="E6" s="9"/>
      <c r="F6" s="9"/>
      <c r="G6" s="9"/>
      <c r="H6" s="9"/>
      <c r="I6" s="11"/>
      <c r="J6" s="11"/>
      <c r="K6" s="11"/>
      <c r="L6" s="9"/>
      <c r="M6" s="9"/>
      <c r="N6" s="9"/>
      <c r="O6" s="9"/>
    </row>
    <row r="7" spans="1:15" s="6" customFormat="1" x14ac:dyDescent="0.15">
      <c r="A7" s="13"/>
      <c r="B7" s="9"/>
      <c r="C7" s="10"/>
      <c r="D7" s="10"/>
      <c r="E7" s="10"/>
      <c r="F7" s="10"/>
      <c r="G7" s="10"/>
      <c r="H7" s="12"/>
      <c r="I7" s="10"/>
      <c r="J7" s="10"/>
      <c r="K7" s="10"/>
      <c r="L7" s="12"/>
      <c r="M7" s="9"/>
      <c r="N7" s="9"/>
      <c r="O7" s="9"/>
    </row>
    <row r="8" spans="1:15" s="6" customFormat="1" x14ac:dyDescent="0.15">
      <c r="A8" s="13"/>
      <c r="B8" s="9"/>
      <c r="C8" s="16" t="s">
        <v>7</v>
      </c>
      <c r="D8" s="15">
        <v>980</v>
      </c>
      <c r="E8" s="10"/>
      <c r="F8" s="10"/>
      <c r="G8" s="10"/>
      <c r="H8" s="12"/>
      <c r="I8" s="9"/>
      <c r="J8" s="10"/>
      <c r="K8" s="10"/>
      <c r="L8" s="12"/>
      <c r="M8" s="9"/>
      <c r="N8" s="9"/>
      <c r="O8" s="9"/>
    </row>
    <row r="9" spans="1:15" s="6" customFormat="1" x14ac:dyDescent="0.15">
      <c r="A9" s="13"/>
      <c r="B9" s="9"/>
      <c r="C9" s="17" t="s">
        <v>8</v>
      </c>
      <c r="D9" s="15">
        <v>1100</v>
      </c>
      <c r="E9" s="10"/>
      <c r="F9" s="10"/>
      <c r="G9" s="10"/>
      <c r="H9" s="12"/>
      <c r="I9" s="9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/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B11" s="9"/>
      <c r="C11" s="23" t="s">
        <v>9</v>
      </c>
      <c r="D11" s="23" t="s">
        <v>10</v>
      </c>
      <c r="E11" s="23" t="s">
        <v>11</v>
      </c>
      <c r="F11" s="23" t="s">
        <v>12</v>
      </c>
      <c r="G11" s="23" t="s">
        <v>13</v>
      </c>
      <c r="H11" s="23" t="s">
        <v>14</v>
      </c>
      <c r="I11" s="23" t="s">
        <v>15</v>
      </c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B12" s="9"/>
      <c r="C12" s="29">
        <v>41587</v>
      </c>
      <c r="D12" s="28">
        <f>C12</f>
        <v>41587</v>
      </c>
      <c r="E12" s="18">
        <v>0.4375</v>
      </c>
      <c r="F12" s="18">
        <v>0.6875</v>
      </c>
      <c r="G12" s="14">
        <v>31</v>
      </c>
      <c r="H12" s="25">
        <f>F12-E12-TIME(0,G12,0)</f>
        <v>0.22847222222222222</v>
      </c>
      <c r="I12" s="26">
        <f>IF(WEEKDAY(C12,2)&lt;6,$D$8,$D$9)*H12*24</f>
        <v>6031.6666666666661</v>
      </c>
      <c r="J12" s="10"/>
      <c r="K12" s="10"/>
      <c r="L12" s="12"/>
      <c r="M12" s="9"/>
      <c r="N12" s="9"/>
      <c r="O12" s="9"/>
    </row>
    <row r="13" spans="1:15" s="6" customFormat="1" x14ac:dyDescent="0.15">
      <c r="A13" s="13"/>
      <c r="B13" s="9"/>
      <c r="C13" s="30">
        <f>C12+1</f>
        <v>41588</v>
      </c>
      <c r="D13" s="31">
        <f t="shared" ref="D13:D20" si="0">C13</f>
        <v>41588</v>
      </c>
      <c r="E13" s="18">
        <v>0.4777777777777778</v>
      </c>
      <c r="F13" s="18">
        <v>0.7729166666666667</v>
      </c>
      <c r="G13" s="14">
        <v>26</v>
      </c>
      <c r="H13" s="25">
        <f t="shared" ref="H13:H20" si="1">F13-E13-TIME(0,G13,0)</f>
        <v>0.27708333333333335</v>
      </c>
      <c r="I13" s="26">
        <f t="shared" ref="I13:I20" si="2">IF(WEEKDAY(C13,2)&lt;6,$D$8,$D$9)*H13*24</f>
        <v>7315</v>
      </c>
      <c r="J13" s="10"/>
      <c r="K13" s="10"/>
      <c r="L13" s="12"/>
      <c r="M13" s="9"/>
      <c r="N13" s="9"/>
      <c r="O13" s="9"/>
    </row>
    <row r="14" spans="1:15" s="6" customFormat="1" x14ac:dyDescent="0.15">
      <c r="A14" s="13"/>
      <c r="B14" s="9"/>
      <c r="C14" s="29">
        <f t="shared" ref="C14:C20" si="3">C13+1</f>
        <v>41589</v>
      </c>
      <c r="D14" s="28">
        <f t="shared" si="0"/>
        <v>41589</v>
      </c>
      <c r="E14" s="18">
        <v>0.40416666666666662</v>
      </c>
      <c r="F14" s="18">
        <v>0.66249999999999998</v>
      </c>
      <c r="G14" s="14">
        <v>48</v>
      </c>
      <c r="H14" s="25">
        <f t="shared" si="1"/>
        <v>0.22500000000000003</v>
      </c>
      <c r="I14" s="26">
        <f t="shared" si="2"/>
        <v>5292.0000000000009</v>
      </c>
      <c r="J14" s="10"/>
      <c r="K14" s="10"/>
      <c r="L14" s="12"/>
      <c r="M14" s="9"/>
      <c r="N14" s="9"/>
      <c r="O14" s="9"/>
    </row>
    <row r="15" spans="1:15" s="6" customFormat="1" x14ac:dyDescent="0.15">
      <c r="A15" s="13"/>
      <c r="B15" s="9"/>
      <c r="C15" s="29">
        <f t="shared" si="3"/>
        <v>41590</v>
      </c>
      <c r="D15" s="28">
        <f t="shared" si="0"/>
        <v>41590</v>
      </c>
      <c r="E15" s="18">
        <v>0.5541666666666667</v>
      </c>
      <c r="F15" s="18">
        <v>0.77847222222222223</v>
      </c>
      <c r="G15" s="14">
        <v>37</v>
      </c>
      <c r="H15" s="25">
        <f t="shared" si="1"/>
        <v>0.1986111111111111</v>
      </c>
      <c r="I15" s="26">
        <f t="shared" si="2"/>
        <v>4671.333333333333</v>
      </c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9"/>
      <c r="C16" s="29">
        <f t="shared" si="3"/>
        <v>41591</v>
      </c>
      <c r="D16" s="28">
        <f t="shared" si="0"/>
        <v>41591</v>
      </c>
      <c r="E16" s="18">
        <v>0.50555555555555554</v>
      </c>
      <c r="F16" s="18">
        <v>0.76180555555555562</v>
      </c>
      <c r="G16" s="14">
        <v>42</v>
      </c>
      <c r="H16" s="25">
        <f t="shared" si="1"/>
        <v>0.22708333333333341</v>
      </c>
      <c r="I16" s="26">
        <f t="shared" si="2"/>
        <v>5341.0000000000018</v>
      </c>
      <c r="J16" s="10"/>
      <c r="K16" s="10"/>
      <c r="L16" s="12"/>
      <c r="M16" s="9"/>
      <c r="N16" s="9"/>
      <c r="O16" s="9"/>
    </row>
    <row r="17" spans="1:15" s="6" customFormat="1" x14ac:dyDescent="0.15">
      <c r="A17" s="13"/>
      <c r="B17" s="9"/>
      <c r="C17" s="29">
        <f t="shared" si="3"/>
        <v>41592</v>
      </c>
      <c r="D17" s="28">
        <f t="shared" si="0"/>
        <v>41592</v>
      </c>
      <c r="E17" s="18">
        <v>0.52708333333333335</v>
      </c>
      <c r="F17" s="18">
        <v>0.71944444444444444</v>
      </c>
      <c r="G17" s="14">
        <v>27</v>
      </c>
      <c r="H17" s="25">
        <f t="shared" si="1"/>
        <v>0.1736111111111111</v>
      </c>
      <c r="I17" s="26">
        <f t="shared" si="2"/>
        <v>4083.333333333333</v>
      </c>
      <c r="J17" s="10"/>
      <c r="K17" s="10"/>
      <c r="L17" s="10"/>
      <c r="M17" s="9"/>
      <c r="N17" s="9"/>
      <c r="O17" s="9"/>
    </row>
    <row r="18" spans="1:15" s="6" customFormat="1" x14ac:dyDescent="0.15">
      <c r="A18" s="13"/>
      <c r="B18" s="9"/>
      <c r="C18" s="29">
        <f t="shared" si="3"/>
        <v>41593</v>
      </c>
      <c r="D18" s="28">
        <f t="shared" si="0"/>
        <v>41593</v>
      </c>
      <c r="E18" s="18"/>
      <c r="F18" s="18"/>
      <c r="G18" s="14"/>
      <c r="H18" s="25">
        <f t="shared" si="1"/>
        <v>0</v>
      </c>
      <c r="I18" s="26">
        <f t="shared" si="2"/>
        <v>0</v>
      </c>
      <c r="J18" s="10"/>
      <c r="K18" s="10"/>
      <c r="L18" s="9"/>
      <c r="M18" s="9"/>
      <c r="N18" s="9"/>
      <c r="O18" s="9"/>
    </row>
    <row r="19" spans="1:15" s="6" customFormat="1" x14ac:dyDescent="0.15">
      <c r="A19" s="13"/>
      <c r="B19" s="9"/>
      <c r="C19" s="29">
        <f t="shared" si="3"/>
        <v>41594</v>
      </c>
      <c r="D19" s="28">
        <f t="shared" si="0"/>
        <v>41594</v>
      </c>
      <c r="E19" s="18">
        <v>0.45277777777777778</v>
      </c>
      <c r="F19" s="18">
        <v>0.69305555555555554</v>
      </c>
      <c r="G19" s="14">
        <v>60</v>
      </c>
      <c r="H19" s="25">
        <f t="shared" si="1"/>
        <v>0.1986111111111111</v>
      </c>
      <c r="I19" s="26">
        <f t="shared" si="2"/>
        <v>5243.333333333333</v>
      </c>
      <c r="J19" s="10"/>
      <c r="K19" s="10"/>
      <c r="L19" s="9"/>
      <c r="M19" s="9"/>
      <c r="N19" s="9"/>
      <c r="O19" s="9"/>
    </row>
    <row r="20" spans="1:15" s="6" customFormat="1" x14ac:dyDescent="0.15">
      <c r="A20" s="13"/>
      <c r="B20" s="9"/>
      <c r="C20" s="30">
        <f t="shared" si="3"/>
        <v>41595</v>
      </c>
      <c r="D20" s="31">
        <f t="shared" si="0"/>
        <v>41595</v>
      </c>
      <c r="E20" s="18">
        <v>0.6875</v>
      </c>
      <c r="F20" s="18">
        <v>0.89236111111111116</v>
      </c>
      <c r="G20" s="14">
        <v>33</v>
      </c>
      <c r="H20" s="25">
        <f t="shared" si="1"/>
        <v>0.18194444444444449</v>
      </c>
      <c r="I20" s="26">
        <f t="shared" si="2"/>
        <v>4803.3333333333348</v>
      </c>
      <c r="J20" s="10"/>
      <c r="K20" s="10"/>
      <c r="L20" s="9"/>
      <c r="M20" s="9"/>
      <c r="N20" s="9"/>
      <c r="O20" s="9"/>
    </row>
    <row r="21" spans="1:15" s="6" customFormat="1" x14ac:dyDescent="0.15">
      <c r="A21" s="13"/>
      <c r="B21" s="9"/>
      <c r="C21" s="9"/>
      <c r="D21" s="10"/>
      <c r="E21" s="10"/>
      <c r="F21" s="10"/>
      <c r="G21" s="21" t="s">
        <v>16</v>
      </c>
      <c r="H21" s="27">
        <f>SUM(H12:H20)</f>
        <v>1.7104166666666667</v>
      </c>
      <c r="I21" s="26">
        <f>SUM(I12:I20)</f>
        <v>42781</v>
      </c>
      <c r="J21" s="10"/>
      <c r="K21" s="10"/>
      <c r="L21" s="9"/>
      <c r="M21" s="9"/>
      <c r="N21" s="9"/>
      <c r="O21" s="9"/>
    </row>
    <row r="22" spans="1:15" s="6" customFormat="1" x14ac:dyDescent="0.15">
      <c r="A22" s="13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s="6" customFormat="1" x14ac:dyDescent="0.15">
      <c r="A25" s="13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s="6" customFormat="1" x14ac:dyDescent="0.15">
      <c r="A26" s="13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s="6" customFormat="1" x14ac:dyDescent="0.15">
      <c r="A27" s="13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s="6" customFormat="1" x14ac:dyDescent="0.15">
      <c r="A28" s="13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s="6" customFormat="1" x14ac:dyDescent="0.15">
      <c r="A29" s="13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x14ac:dyDescent="0.15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</row>
    <row r="524" spans="1:15" x14ac:dyDescent="0.15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</row>
    <row r="525" spans="1:15" x14ac:dyDescent="0.15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</row>
    <row r="526" spans="1:15" x14ac:dyDescent="0.15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</row>
    <row r="527" spans="1:15" x14ac:dyDescent="0.15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</row>
    <row r="528" spans="1:15" x14ac:dyDescent="0.15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</row>
    <row r="529" spans="1:15" x14ac:dyDescent="0.15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</row>
    <row r="530" spans="1:15" x14ac:dyDescent="0.15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</row>
    <row r="531" spans="1:15" x14ac:dyDescent="0.15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</row>
    <row r="532" spans="1:15" x14ac:dyDescent="0.15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</row>
    <row r="533" spans="1:15" x14ac:dyDescent="0.15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</row>
    <row r="534" spans="1:15" x14ac:dyDescent="0.15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</row>
    <row r="535" spans="1:15" x14ac:dyDescent="0.15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</row>
    <row r="536" spans="1:15" x14ac:dyDescent="0.15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</row>
    <row r="537" spans="1:15" x14ac:dyDescent="0.15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</row>
    <row r="538" spans="1:15" x14ac:dyDescent="0.15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</row>
    <row r="539" spans="1:15" x14ac:dyDescent="0.15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</row>
    <row r="540" spans="1:15" x14ac:dyDescent="0.15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</row>
    <row r="541" spans="1:15" x14ac:dyDescent="0.15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</row>
    <row r="542" spans="1:15" x14ac:dyDescent="0.15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</row>
    <row r="543" spans="1:15" x14ac:dyDescent="0.15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</row>
    <row r="544" spans="1:15" x14ac:dyDescent="0.15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</row>
    <row r="545" spans="1:15" x14ac:dyDescent="0.15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</row>
    <row r="546" spans="1:15" x14ac:dyDescent="0.15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</sheetData>
  <mergeCells count="3">
    <mergeCell ref="B2:E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2013-11-03T04:08:51Z</dcterms:modified>
</cp:coreProperties>
</file>