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2" i="1" l="1"/>
  <c r="F111" i="1"/>
  <c r="F110" i="1"/>
  <c r="F109" i="1"/>
  <c r="F113" i="1" s="1"/>
  <c r="F108" i="1"/>
  <c r="E95" i="1"/>
  <c r="E94" i="1"/>
  <c r="E93" i="1"/>
  <c r="E92" i="1"/>
  <c r="E91" i="1"/>
  <c r="E80" i="1"/>
  <c r="E79" i="1"/>
  <c r="E78" i="1"/>
  <c r="E77" i="1"/>
  <c r="E76" i="1"/>
  <c r="E57" i="1"/>
  <c r="E56" i="1"/>
  <c r="E55" i="1"/>
  <c r="F114" i="1" l="1"/>
  <c r="F115" i="1"/>
  <c r="F117" i="1" s="1"/>
</calcChain>
</file>

<file path=xl/comments1.xml><?xml version="1.0" encoding="utf-8"?>
<comments xmlns="http://schemas.openxmlformats.org/spreadsheetml/2006/main">
  <authors>
    <author>根津良彦</author>
  </authors>
  <commentList>
    <comment ref="E5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=INT(D55)</t>
        </r>
      </text>
    </comment>
    <comment ref="E76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=INT(D76*0.05)
※Ｈ１６ ４/１６以降＝総額表示
  =INT(D76*1.05) </t>
        </r>
      </text>
    </comment>
    <comment ref="E9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=INT(D91*0.05+D91)
OR
=INT(D91*1.05)</t>
        </r>
      </text>
    </comment>
    <comment ref="F10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=D108*E108</t>
        </r>
      </text>
    </comment>
    <comment ref="F11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=SUM(F108:F112)</t>
        </r>
      </text>
    </comment>
    <comment ref="F1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=INT(F113*0.05)</t>
        </r>
      </text>
    </comment>
    <comment ref="F117" authorId="0">
      <text>
        <r>
          <rPr>
            <b/>
            <sz val="12"/>
            <color indexed="81"/>
            <rFont val="ＭＳ Ｐゴシック"/>
            <family val="3"/>
            <charset val="128"/>
          </rPr>
          <t>=F115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1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1"/>
            <color indexed="81"/>
            <rFont val="ＭＳ Ｐゴシック"/>
            <family val="3"/>
            <charset val="128"/>
          </rPr>
          <t>ます。「</t>
        </r>
        <r>
          <rPr>
            <sz val="11"/>
            <color indexed="10"/>
            <rFont val="ＭＳ Ｐゴシック"/>
            <family val="3"/>
            <charset val="128"/>
          </rPr>
          <t>＝指定したセル</t>
        </r>
        <r>
          <rPr>
            <sz val="11"/>
            <color indexed="81"/>
            <rFont val="ＭＳ Ｐゴシック"/>
            <family val="3"/>
            <charset val="128"/>
          </rPr>
          <t>」をクリックでOK</t>
        </r>
      </text>
    </comment>
  </commentList>
</comments>
</file>

<file path=xl/sharedStrings.xml><?xml version="1.0" encoding="utf-8"?>
<sst xmlns="http://schemas.openxmlformats.org/spreadsheetml/2006/main" count="114" uniqueCount="72">
  <si>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</si>
  <si>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</si>
  <si>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</si>
  <si>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</si>
  <si>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</si>
  <si>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</si>
  <si>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</si>
  <si>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</si>
  <si>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</si>
  <si>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</si>
  <si>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</si>
  <si>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</si>
  <si>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</si>
  <si>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</si>
  <si>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④最初に、使う関数を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5" eb="6">
      <t>ツカ</t>
    </rPh>
    <rPh sb="7" eb="9">
      <t>カンスウ</t>
    </rPh>
    <rPh sb="23" eb="25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</si>
  <si>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</si>
  <si>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</si>
  <si>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</si>
  <si>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</si>
  <si>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</si>
  <si>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</si>
  <si>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1"/>
        <color indexed="10"/>
        <rFont val="ＭＳ Ｐゴシック"/>
        <family val="3"/>
        <charset val="128"/>
      </rPr>
      <t>INT</t>
    </r>
    <r>
      <rPr>
        <b/>
        <sz val="11"/>
        <rFont val="ＭＳ Ｐゴシック"/>
        <family val="3"/>
        <charset val="128"/>
      </rPr>
      <t>関数ー「数学／三角」関数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4"/>
  </si>
  <si>
    <r>
      <t>少数点一桁を、切捨てます</t>
    </r>
    <r>
      <rPr>
        <sz val="11"/>
        <color theme="1"/>
        <rFont val="ＭＳ Ｐゴシック"/>
        <family val="2"/>
        <charset val="128"/>
        <scheme val="minor"/>
      </rPr>
      <t>。→「消費税」の算出に便利ですね。</t>
    </r>
    <rPh sb="0" eb="2">
      <t>ショウスウ</t>
    </rPh>
    <rPh sb="2" eb="3">
      <t>テン</t>
    </rPh>
    <rPh sb="3" eb="5">
      <t>ヒトケタ</t>
    </rPh>
    <rPh sb="7" eb="9">
      <t>キリス</t>
    </rPh>
    <rPh sb="15" eb="18">
      <t>ショウヒゼイ</t>
    </rPh>
    <rPh sb="20" eb="22">
      <t>サンシュツ</t>
    </rPh>
    <rPh sb="23" eb="25">
      <t>ベンリ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</si>
  <si>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に左にある数値を「INT関数」で小数点一桁で、切り捨てましょう。</t>
    </r>
    <rPh sb="2" eb="3">
      <t>ヒダリ</t>
    </rPh>
    <rPh sb="6" eb="8">
      <t>スウチ</t>
    </rPh>
    <rPh sb="13" eb="15">
      <t>カンスウ</t>
    </rPh>
    <rPh sb="17" eb="20">
      <t>ショウスウテン</t>
    </rPh>
    <rPh sb="20" eb="22">
      <t>ヒトケタ</t>
    </rPh>
    <rPh sb="24" eb="25">
      <t>キ</t>
    </rPh>
    <rPh sb="26" eb="27">
      <t>ス</t>
    </rPh>
    <phoneticPr fontId="4"/>
  </si>
  <si>
    <t>数値</t>
    <rPh sb="0" eb="2">
      <t>スウチ</t>
    </rPh>
    <phoneticPr fontId="4"/>
  </si>
  <si>
    <t>切捨て後</t>
    <rPh sb="0" eb="2">
      <t>キリス</t>
    </rPh>
    <rPh sb="3" eb="4">
      <t>ゴ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</si>
  <si>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</si>
  <si>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</si>
  <si>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</si>
  <si>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</si>
  <si>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INT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3" eb="15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</si>
  <si>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</si>
  <si>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</si>
  <si>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t>消費税の算出－１</t>
    <rPh sb="0" eb="3">
      <t>ショウヒゼイ</t>
    </rPh>
    <rPh sb="4" eb="6">
      <t>サンシュツ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</si>
  <si>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に左にある商品を「INT関数」で</t>
    </r>
    <r>
      <rPr>
        <b/>
        <sz val="11"/>
        <rFont val="ＭＳ Ｐゴシック"/>
        <family val="3"/>
        <charset val="128"/>
      </rPr>
      <t>消費税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2" eb="3">
      <t>ヒダリ</t>
    </rPh>
    <rPh sb="6" eb="8">
      <t>ショウヒン</t>
    </rPh>
    <rPh sb="13" eb="15">
      <t>カンスウ</t>
    </rPh>
    <rPh sb="17" eb="20">
      <t>ショウヒゼイ</t>
    </rPh>
    <rPh sb="21" eb="22">
      <t>モト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</si>
  <si>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</si>
  <si>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</si>
  <si>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消費税</t>
    <rPh sb="0" eb="3">
      <t>ショウヒゼイ</t>
    </rPh>
    <phoneticPr fontId="4"/>
  </si>
  <si>
    <t>パソコン</t>
    <phoneticPr fontId="4"/>
  </si>
  <si>
    <t>デジカメ</t>
    <phoneticPr fontId="4"/>
  </si>
  <si>
    <t>デジカメ</t>
    <phoneticPr fontId="4"/>
  </si>
  <si>
    <t>プリンター</t>
    <phoneticPr fontId="4"/>
  </si>
  <si>
    <t>プリンター</t>
    <phoneticPr fontId="4"/>
  </si>
  <si>
    <t>コピー用紙</t>
    <rPh sb="3" eb="5">
      <t>ヨウシ</t>
    </rPh>
    <phoneticPr fontId="4"/>
  </si>
  <si>
    <t>インク</t>
    <phoneticPr fontId="4"/>
  </si>
  <si>
    <t>インク</t>
    <phoneticPr fontId="4"/>
  </si>
  <si>
    <t>消費税の算出－2</t>
    <rPh sb="0" eb="3">
      <t>ショウヒゼイ</t>
    </rPh>
    <rPh sb="4" eb="6">
      <t>サンシュツ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</si>
  <si>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に「INT関数」で消費税込みの価格を求めましょう。</t>
    </r>
    <rPh sb="6" eb="8">
      <t>カンスウ</t>
    </rPh>
    <rPh sb="10" eb="13">
      <t>ショウヒゼイ</t>
    </rPh>
    <rPh sb="13" eb="14">
      <t>コ</t>
    </rPh>
    <rPh sb="16" eb="18">
      <t>カカク</t>
    </rPh>
    <rPh sb="19" eb="20">
      <t>モト</t>
    </rPh>
    <phoneticPr fontId="4"/>
  </si>
  <si>
    <t>消費税込み</t>
    <rPh sb="0" eb="3">
      <t>ショウヒゼイ</t>
    </rPh>
    <rPh sb="3" eb="4">
      <t>コ</t>
    </rPh>
    <phoneticPr fontId="4"/>
  </si>
  <si>
    <t>パソコン</t>
    <phoneticPr fontId="4"/>
  </si>
  <si>
    <t>デジカメ</t>
    <phoneticPr fontId="4"/>
  </si>
  <si>
    <t>デジカメ</t>
    <phoneticPr fontId="4"/>
  </si>
  <si>
    <t>プリンター</t>
    <phoneticPr fontId="4"/>
  </si>
  <si>
    <t>プリンター</t>
    <phoneticPr fontId="4"/>
  </si>
  <si>
    <t>※「関数」の入力ウィンドに</t>
    <rPh sb="2" eb="4">
      <t>カンスウ</t>
    </rPh>
    <rPh sb="6" eb="8">
      <t>ニュウリョク</t>
    </rPh>
    <phoneticPr fontId="4"/>
  </si>
  <si>
    <r>
      <t>商品価格×1.05</t>
    </r>
    <r>
      <rPr>
        <sz val="11"/>
        <color theme="1"/>
        <rFont val="ＭＳ Ｐゴシック"/>
        <family val="2"/>
        <charset val="128"/>
        <scheme val="minor"/>
      </rPr>
      <t>　の式を入力</t>
    </r>
    <rPh sb="0" eb="2">
      <t>ショウヒン</t>
    </rPh>
    <rPh sb="2" eb="4">
      <t>カカク</t>
    </rPh>
    <rPh sb="11" eb="12">
      <t>シキ</t>
    </rPh>
    <rPh sb="13" eb="15">
      <t>ニュウリョク</t>
    </rPh>
    <phoneticPr fontId="4"/>
  </si>
  <si>
    <t>あるいは</t>
    <phoneticPr fontId="4"/>
  </si>
  <si>
    <r>
      <t>商品価格×0.05＋商品価格　</t>
    </r>
    <r>
      <rPr>
        <sz val="11"/>
        <color theme="1"/>
        <rFont val="ＭＳ Ｐゴシック"/>
        <family val="2"/>
        <charset val="128"/>
        <scheme val="minor"/>
      </rPr>
      <t>の式を入力</t>
    </r>
    <r>
      <rPr>
        <sz val="11"/>
        <color theme="1"/>
        <rFont val="ＭＳ Ｐゴシック"/>
        <family val="2"/>
        <charset val="128"/>
        <scheme val="minor"/>
      </rPr>
      <t/>
    </r>
    <rPh sb="0" eb="2">
      <t>ショウヒン</t>
    </rPh>
    <rPh sb="2" eb="4">
      <t>カカク</t>
    </rPh>
    <rPh sb="10" eb="12">
      <t>ショウヒン</t>
    </rPh>
    <rPh sb="12" eb="14">
      <t>カカク</t>
    </rPh>
    <rPh sb="16" eb="17">
      <t>シキ</t>
    </rPh>
    <rPh sb="18" eb="20">
      <t>ニュウリョク</t>
    </rPh>
    <phoneticPr fontId="4"/>
  </si>
  <si>
    <t>消費税の算出－３</t>
    <rPh sb="0" eb="3">
      <t>ショウヒゼイ</t>
    </rPh>
    <rPh sb="4" eb="6">
      <t>サンシュツ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</si>
  <si>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</si>
  <si>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</si>
  <si>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鉛筆</t>
    <rPh sb="0" eb="2">
      <t>エンピツ</t>
    </rPh>
    <phoneticPr fontId="4"/>
  </si>
  <si>
    <t>ノート</t>
    <phoneticPr fontId="4"/>
  </si>
  <si>
    <t>ノート</t>
    <phoneticPr fontId="4"/>
  </si>
  <si>
    <t>ボールペン</t>
    <phoneticPr fontId="4"/>
  </si>
  <si>
    <t>バインダー</t>
    <phoneticPr fontId="4"/>
  </si>
  <si>
    <t>小計</t>
    <rPh sb="0" eb="2">
      <t>ショウケイ</t>
    </rPh>
    <phoneticPr fontId="4"/>
  </si>
  <si>
    <t>合計</t>
    <rPh sb="0" eb="2">
      <t>ゴウケイ</t>
    </rPh>
    <phoneticPr fontId="4"/>
  </si>
  <si>
    <t>請求額</t>
    <rPh sb="0" eb="2">
      <t>セイキュウ</t>
    </rPh>
    <rPh sb="2" eb="3">
      <t>ガク</t>
    </rPh>
    <phoneticPr fontId="4"/>
  </si>
  <si>
    <t>計算式を設定しましょう。</t>
    <rPh sb="0" eb="2">
      <t>ケイサン</t>
    </rPh>
    <rPh sb="2" eb="3">
      <t>シキ</t>
    </rPh>
    <rPh sb="4" eb="6">
      <t>セッテイ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</si>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</sst>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#,###&quot;円&quot;"/>
    <numFmt numFmtId="177" formatCode="#,###&quot;個&quot;"/>
    <numFmt numFmtId="178" formatCode="0.0_ "/>
  </numFmts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2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0" borderId="15" xfId="0" applyBorder="1">
      <alignment vertical="center"/>
    </xf>
    <xf numFmtId="178" fontId="0" fillId="9" borderId="15" xfId="0" applyNumberFormat="1" applyFill="1" applyBorder="1">
      <alignment vertical="center"/>
    </xf>
    <xf numFmtId="0" fontId="0" fillId="9" borderId="15" xfId="0" applyFill="1" applyBorder="1">
      <alignment vertical="center"/>
    </xf>
    <xf numFmtId="0" fontId="5" fillId="10" borderId="0" xfId="0" applyFont="1" applyFill="1">
      <alignment vertical="center"/>
    </xf>
    <xf numFmtId="0" fontId="0" fillId="10" borderId="0" xfId="0" applyFill="1">
      <alignment vertical="center"/>
    </xf>
    <xf numFmtId="0" fontId="0" fillId="3" borderId="15" xfId="0" applyFill="1" applyBorder="1" applyAlignment="1">
      <alignment horizontal="center" vertical="center"/>
    </xf>
    <xf numFmtId="38" fontId="0" fillId="0" borderId="15" xfId="1" applyFont="1" applyBorder="1">
      <alignment vertical="center"/>
    </xf>
    <xf numFmtId="38" fontId="0" fillId="9" borderId="15" xfId="1" applyFont="1" applyFill="1" applyBorder="1">
      <alignment vertical="center"/>
    </xf>
    <xf numFmtId="0" fontId="0" fillId="9" borderId="15" xfId="1" applyNumberFormat="1" applyFont="1" applyFill="1" applyBorder="1">
      <alignment vertical="center"/>
    </xf>
    <xf numFmtId="38" fontId="0" fillId="0" borderId="0" xfId="1" applyFont="1">
      <alignment vertical="center"/>
    </xf>
    <xf numFmtId="0" fontId="12" fillId="3" borderId="15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16" fillId="0" borderId="0" xfId="0" applyFont="1" applyAlignment="1">
      <alignment horizontal="right" vertical="center"/>
    </xf>
    <xf numFmtId="0" fontId="9" fillId="3" borderId="15" xfId="0" applyFont="1" applyFill="1" applyBorder="1" applyAlignment="1">
      <alignment horizontal="center" vertical="center"/>
    </xf>
    <xf numFmtId="38" fontId="0" fillId="11" borderId="15" xfId="1" applyFont="1" applyFill="1" applyBorder="1">
      <alignment vertical="center"/>
    </xf>
    <xf numFmtId="0" fontId="0" fillId="11" borderId="15" xfId="1" applyNumberFormat="1" applyFont="1" applyFill="1" applyBorder="1">
      <alignment vertical="center"/>
    </xf>
    <xf numFmtId="0" fontId="0" fillId="0" borderId="15" xfId="0" applyBorder="1" applyAlignment="1">
      <alignment horizontal="right" vertical="center"/>
    </xf>
    <xf numFmtId="38" fontId="0" fillId="12" borderId="15" xfId="1" applyFont="1" applyFill="1" applyBorder="1">
      <alignment vertical="center"/>
    </xf>
    <xf numFmtId="0" fontId="0" fillId="12" borderId="15" xfId="0" applyNumberFormat="1" applyFill="1" applyBorder="1">
      <alignment vertical="center"/>
    </xf>
    <xf numFmtId="38" fontId="0" fillId="13" borderId="15" xfId="1" applyFont="1" applyFill="1" applyBorder="1">
      <alignment vertical="center"/>
    </xf>
    <xf numFmtId="0" fontId="0" fillId="13" borderId="15" xfId="0" applyNumberFormat="1" applyFill="1" applyBorder="1">
      <alignment vertical="center"/>
    </xf>
    <xf numFmtId="0" fontId="0" fillId="9" borderId="15" xfId="0" applyNumberFormat="1" applyFill="1" applyBorder="1">
      <alignment vertical="center"/>
    </xf>
    <xf numFmtId="0" fontId="0" fillId="0" borderId="0" xfId="0" applyNumberFormat="1">
      <alignment vertical="center"/>
    </xf>
    <xf numFmtId="0" fontId="5" fillId="0" borderId="0" xfId="0" applyFont="1" applyFill="1" applyBorder="1" applyAlignment="1">
      <alignment horizontal="right" vertical="center"/>
    </xf>
    <xf numFmtId="6" fontId="0" fillId="9" borderId="15" xfId="2" applyFont="1" applyFill="1" applyBorder="1">
      <alignment vertical="center"/>
    </xf>
    <xf numFmtId="0" fontId="0" fillId="0" borderId="0" xfId="0" applyFont="1">
      <alignment vertical="center"/>
    </xf>
    <xf numFmtId="0" fontId="20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1</xdr:row>
      <xdr:rowOff>123826</xdr:rowOff>
    </xdr:from>
    <xdr:to>
      <xdr:col>6</xdr:col>
      <xdr:colOff>371475</xdr:colOff>
      <xdr:row>7</xdr:row>
      <xdr:rowOff>352426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81125" y="285751"/>
          <a:ext cx="2486025" cy="1200150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INT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イント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257175</xdr:colOff>
      <xdr:row>39</xdr:row>
      <xdr:rowOff>28575</xdr:rowOff>
    </xdr:from>
    <xdr:to>
      <xdr:col>13</xdr:col>
      <xdr:colOff>171450</xdr:colOff>
      <xdr:row>43</xdr:row>
      <xdr:rowOff>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71550" y="7419975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66675</xdr:colOff>
      <xdr:row>25</xdr:row>
      <xdr:rowOff>142875</xdr:rowOff>
    </xdr:from>
    <xdr:to>
      <xdr:col>4</xdr:col>
      <xdr:colOff>295275</xdr:colOff>
      <xdr:row>27</xdr:row>
      <xdr:rowOff>9525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71700" y="51339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466725</xdr:colOff>
      <xdr:row>54</xdr:row>
      <xdr:rowOff>85725</xdr:rowOff>
    </xdr:to>
    <xdr:pic>
      <xdr:nvPicPr>
        <xdr:cNvPr id="9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9075" y="95726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628650</xdr:colOff>
      <xdr:row>53</xdr:row>
      <xdr:rowOff>66675</xdr:rowOff>
    </xdr:from>
    <xdr:to>
      <xdr:col>10</xdr:col>
      <xdr:colOff>428625</xdr:colOff>
      <xdr:row>54</xdr:row>
      <xdr:rowOff>133350</xdr:rowOff>
    </xdr:to>
    <xdr:pic>
      <xdr:nvPicPr>
        <xdr:cNvPr id="10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00650" y="96393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457200</xdr:colOff>
      <xdr:row>59</xdr:row>
      <xdr:rowOff>161925</xdr:rowOff>
    </xdr:from>
    <xdr:to>
      <xdr:col>12</xdr:col>
      <xdr:colOff>685800</xdr:colOff>
      <xdr:row>61</xdr:row>
      <xdr:rowOff>28575</xdr:rowOff>
    </xdr:to>
    <xdr:pic>
      <xdr:nvPicPr>
        <xdr:cNvPr id="11" name="Picture 73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115175" y="109156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69</xdr:row>
      <xdr:rowOff>152400</xdr:rowOff>
    </xdr:from>
    <xdr:to>
      <xdr:col>2</xdr:col>
      <xdr:colOff>533400</xdr:colOff>
      <xdr:row>71</xdr:row>
      <xdr:rowOff>76200</xdr:rowOff>
    </xdr:to>
    <xdr:pic>
      <xdr:nvPicPr>
        <xdr:cNvPr id="13" name="Picture 73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23158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133350</xdr:colOff>
      <xdr:row>70</xdr:row>
      <xdr:rowOff>9525</xdr:rowOff>
    </xdr:from>
    <xdr:to>
      <xdr:col>9</xdr:col>
      <xdr:colOff>628650</xdr:colOff>
      <xdr:row>71</xdr:row>
      <xdr:rowOff>76200</xdr:rowOff>
    </xdr:to>
    <xdr:pic>
      <xdr:nvPicPr>
        <xdr:cNvPr id="14" name="Picture 73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123348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85</xdr:row>
      <xdr:rowOff>19050</xdr:rowOff>
    </xdr:from>
    <xdr:to>
      <xdr:col>2</xdr:col>
      <xdr:colOff>561975</xdr:colOff>
      <xdr:row>86</xdr:row>
      <xdr:rowOff>104775</xdr:rowOff>
    </xdr:to>
    <xdr:pic>
      <xdr:nvPicPr>
        <xdr:cNvPr id="16" name="Picture 7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09625" y="148209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85</xdr:row>
      <xdr:rowOff>28575</xdr:rowOff>
    </xdr:from>
    <xdr:to>
      <xdr:col>9</xdr:col>
      <xdr:colOff>619125</xdr:colOff>
      <xdr:row>86</xdr:row>
      <xdr:rowOff>95250</xdr:rowOff>
    </xdr:to>
    <xdr:pic>
      <xdr:nvPicPr>
        <xdr:cNvPr id="17" name="Picture 74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48304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66675</xdr:colOff>
      <xdr:row>102</xdr:row>
      <xdr:rowOff>66675</xdr:rowOff>
    </xdr:from>
    <xdr:to>
      <xdr:col>2</xdr:col>
      <xdr:colOff>533400</xdr:colOff>
      <xdr:row>103</xdr:row>
      <xdr:rowOff>152400</xdr:rowOff>
    </xdr:to>
    <xdr:pic>
      <xdr:nvPicPr>
        <xdr:cNvPr id="19" name="Picture 74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766887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102</xdr:row>
      <xdr:rowOff>76200</xdr:rowOff>
    </xdr:from>
    <xdr:to>
      <xdr:col>9</xdr:col>
      <xdr:colOff>561975</xdr:colOff>
      <xdr:row>103</xdr:row>
      <xdr:rowOff>142875</xdr:rowOff>
    </xdr:to>
    <xdr:pic>
      <xdr:nvPicPr>
        <xdr:cNvPr id="20" name="Picture 74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76784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190500</xdr:colOff>
      <xdr:row>0</xdr:row>
      <xdr:rowOff>85725</xdr:rowOff>
    </xdr:from>
    <xdr:to>
      <xdr:col>18</xdr:col>
      <xdr:colOff>419100</xdr:colOff>
      <xdr:row>7</xdr:row>
      <xdr:rowOff>542925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85725"/>
          <a:ext cx="6753225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57</xdr:row>
      <xdr:rowOff>142875</xdr:rowOff>
    </xdr:from>
    <xdr:to>
      <xdr:col>7</xdr:col>
      <xdr:colOff>76200</xdr:colOff>
      <xdr:row>64</xdr:row>
      <xdr:rowOff>161925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10572750"/>
          <a:ext cx="253365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73</xdr:row>
      <xdr:rowOff>152400</xdr:rowOff>
    </xdr:from>
    <xdr:to>
      <xdr:col>10</xdr:col>
      <xdr:colOff>285750</xdr:colOff>
      <xdr:row>80</xdr:row>
      <xdr:rowOff>114300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13306425"/>
          <a:ext cx="251460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161925</xdr:colOff>
      <xdr:row>88</xdr:row>
      <xdr:rowOff>76200</xdr:rowOff>
    </xdr:from>
    <xdr:to>
      <xdr:col>10</xdr:col>
      <xdr:colOff>190500</xdr:colOff>
      <xdr:row>96</xdr:row>
      <xdr:rowOff>57149</xdr:rowOff>
    </xdr:to>
    <xdr:grpSp>
      <xdr:nvGrpSpPr>
        <xdr:cNvPr id="36" name="グループ化 35"/>
        <xdr:cNvGrpSpPr/>
      </xdr:nvGrpSpPr>
      <xdr:grpSpPr>
        <a:xfrm>
          <a:off x="2962275" y="15792450"/>
          <a:ext cx="2495550" cy="1333499"/>
          <a:chOff x="2962275" y="15792450"/>
          <a:chExt cx="2495550" cy="1333499"/>
        </a:xfrm>
      </xdr:grpSpPr>
      <xdr:pic>
        <xdr:nvPicPr>
          <xdr:cNvPr id="18" name="Picture 747"/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9"/>
          <a:srcRect t="62821"/>
          <a:stretch/>
        </xdr:blipFill>
        <xdr:spPr bwMode="auto">
          <a:xfrm>
            <a:off x="3267075" y="16849724"/>
            <a:ext cx="1857375" cy="276225"/>
          </a:xfrm>
          <a:prstGeom prst="rect">
            <a:avLst/>
          </a:prstGeom>
          <a:noFill/>
        </xdr:spPr>
      </xdr:pic>
      <xdr:pic>
        <xdr:nvPicPr>
          <xdr:cNvPr id="35" name="図 34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62275" y="15792450"/>
            <a:ext cx="2495550" cy="1114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161925</xdr:colOff>
      <xdr:row>113</xdr:row>
      <xdr:rowOff>95250</xdr:rowOff>
    </xdr:from>
    <xdr:to>
      <xdr:col>11</xdr:col>
      <xdr:colOff>219075</xdr:colOff>
      <xdr:row>120</xdr:row>
      <xdr:rowOff>47625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20031075"/>
          <a:ext cx="252412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266700</xdr:colOff>
      <xdr:row>18</xdr:row>
      <xdr:rowOff>104775</xdr:rowOff>
    </xdr:from>
    <xdr:to>
      <xdr:col>18</xdr:col>
      <xdr:colOff>476250</xdr:colOff>
      <xdr:row>33</xdr:row>
      <xdr:rowOff>28575</xdr:rowOff>
    </xdr:to>
    <xdr:grpSp>
      <xdr:nvGrpSpPr>
        <xdr:cNvPr id="15" name="グループ化 14"/>
        <xdr:cNvGrpSpPr/>
      </xdr:nvGrpSpPr>
      <xdr:grpSpPr>
        <a:xfrm>
          <a:off x="4838700" y="3867150"/>
          <a:ext cx="6353175" cy="2524125"/>
          <a:chOff x="4838700" y="3867150"/>
          <a:chExt cx="6353175" cy="2524125"/>
        </a:xfrm>
      </xdr:grpSpPr>
      <xdr:pic>
        <xdr:nvPicPr>
          <xdr:cNvPr id="31" name="図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38700" y="3867150"/>
            <a:ext cx="5010150" cy="1638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図 31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53350" y="4210050"/>
            <a:ext cx="3438525" cy="2181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2" name="右矢印 11"/>
          <xdr:cNvSpPr/>
        </xdr:nvSpPr>
        <xdr:spPr>
          <a:xfrm>
            <a:off x="7467600" y="5229225"/>
            <a:ext cx="514350" cy="209550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11</xdr:col>
      <xdr:colOff>333375</xdr:colOff>
      <xdr:row>68</xdr:row>
      <xdr:rowOff>0</xdr:rowOff>
    </xdr:from>
    <xdr:to>
      <xdr:col>13</xdr:col>
      <xdr:colOff>657225</xdr:colOff>
      <xdr:row>70</xdr:row>
      <xdr:rowOff>95250</xdr:rowOff>
    </xdr:to>
    <xdr:sp macro="" textlink="">
      <xdr:nvSpPr>
        <xdr:cNvPr id="21" name="テキスト ボックス 20"/>
        <xdr:cNvSpPr txBox="1"/>
      </xdr:nvSpPr>
      <xdr:spPr>
        <a:xfrm>
          <a:off x="6296025" y="12277725"/>
          <a:ext cx="1714500" cy="4286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消費税＝５％　とする</a:t>
          </a:r>
        </a:p>
      </xdr:txBody>
    </xdr:sp>
    <xdr:clientData/>
  </xdr:twoCellAnchor>
  <xdr:twoCellAnchor>
    <xdr:from>
      <xdr:col>11</xdr:col>
      <xdr:colOff>419100</xdr:colOff>
      <xdr:row>83</xdr:row>
      <xdr:rowOff>19050</xdr:rowOff>
    </xdr:from>
    <xdr:to>
      <xdr:col>14</xdr:col>
      <xdr:colOff>47625</xdr:colOff>
      <xdr:row>85</xdr:row>
      <xdr:rowOff>114300</xdr:rowOff>
    </xdr:to>
    <xdr:sp macro="" textlink="">
      <xdr:nvSpPr>
        <xdr:cNvPr id="30" name="テキスト ボックス 29"/>
        <xdr:cNvSpPr txBox="1"/>
      </xdr:nvSpPr>
      <xdr:spPr>
        <a:xfrm>
          <a:off x="6381750" y="14859000"/>
          <a:ext cx="1714500" cy="4286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消費税＝５％　とする</a:t>
          </a:r>
        </a:p>
      </xdr:txBody>
    </xdr:sp>
    <xdr:clientData/>
  </xdr:twoCellAnchor>
  <xdr:twoCellAnchor>
    <xdr:from>
      <xdr:col>11</xdr:col>
      <xdr:colOff>590550</xdr:colOff>
      <xdr:row>100</xdr:row>
      <xdr:rowOff>133350</xdr:rowOff>
    </xdr:from>
    <xdr:to>
      <xdr:col>14</xdr:col>
      <xdr:colOff>219075</xdr:colOff>
      <xdr:row>103</xdr:row>
      <xdr:rowOff>66675</xdr:rowOff>
    </xdr:to>
    <xdr:sp macro="" textlink="">
      <xdr:nvSpPr>
        <xdr:cNvPr id="38" name="テキスト ボックス 37"/>
        <xdr:cNvSpPr txBox="1"/>
      </xdr:nvSpPr>
      <xdr:spPr>
        <a:xfrm>
          <a:off x="6553200" y="17878425"/>
          <a:ext cx="1714500" cy="4286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消費税＝５％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7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57" t="s">
        <v>70</v>
      </c>
      <c r="B1" s="57"/>
      <c r="C1" s="57"/>
      <c r="D1" s="57"/>
      <c r="E1" s="57"/>
      <c r="F1" s="57"/>
      <c r="G1" s="57"/>
    </row>
    <row r="8" spans="1:16" ht="73.5" customHeight="1"/>
    <row r="9" spans="1:16" ht="16.5" customHeight="1" thickBot="1">
      <c r="C9" s="58" t="s">
        <v>0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60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s="3" customFormat="1" ht="12.75" customHeight="1">
      <c r="F11" s="5" t="s">
        <v>1</v>
      </c>
      <c r="G11" s="6"/>
      <c r="H11" s="6"/>
      <c r="I11" s="6"/>
      <c r="J11" s="6"/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7"/>
      <c r="F12" s="8"/>
      <c r="G12" s="9"/>
      <c r="H12" s="10"/>
      <c r="I12" s="3"/>
      <c r="J12" s="3"/>
      <c r="K12" s="3"/>
      <c r="L12" s="3"/>
      <c r="M12" s="3"/>
      <c r="N12" s="3"/>
      <c r="O12" s="3"/>
      <c r="P12" s="3"/>
    </row>
    <row r="14" spans="1:16" ht="12.75" customHeight="1">
      <c r="D14" s="61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2.75" customHeight="1">
      <c r="D15" s="62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2.75" customHeight="1">
      <c r="D16" s="62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62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4.25" thickBot="1">
      <c r="D18" s="63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4.25" thickTop="1"/>
    <row r="20" spans="2:14" ht="13.5"/>
    <row r="21" spans="2:14" ht="14.25" thickBot="1">
      <c r="B21" s="64" t="s">
        <v>8</v>
      </c>
      <c r="C21" s="65"/>
      <c r="D21" s="66"/>
      <c r="E21" s="20"/>
      <c r="F21" s="20"/>
      <c r="G21" s="20"/>
      <c r="H21" s="20"/>
    </row>
    <row r="22" spans="2:14" ht="14.25" thickTop="1">
      <c r="D22" s="20"/>
      <c r="E22" s="20"/>
      <c r="F22" s="20"/>
      <c r="G22" s="20"/>
      <c r="H22" s="20"/>
    </row>
    <row r="23" spans="2:14" ht="13.5">
      <c r="B23" t="s">
        <v>9</v>
      </c>
      <c r="D23" s="20"/>
      <c r="E23" s="20"/>
      <c r="F23" s="20"/>
      <c r="G23" s="20"/>
      <c r="H23" s="20"/>
    </row>
    <row r="24" spans="2:14" ht="13.5">
      <c r="B24" s="55" t="s">
        <v>71</v>
      </c>
      <c r="D24" s="20"/>
      <c r="E24" s="20"/>
      <c r="F24" s="20"/>
      <c r="G24" s="20"/>
      <c r="H24" s="20"/>
    </row>
    <row r="25" spans="2:14" ht="13.5">
      <c r="B25" s="21" t="s">
        <v>10</v>
      </c>
      <c r="D25" s="20"/>
      <c r="E25" s="20"/>
      <c r="F25" s="20"/>
      <c r="G25" s="20"/>
      <c r="H25" s="20"/>
    </row>
    <row r="26" spans="2:14" ht="13.5">
      <c r="B26" s="21" t="s">
        <v>11</v>
      </c>
      <c r="D26" s="20"/>
      <c r="E26" s="20"/>
      <c r="F26" s="20"/>
      <c r="G26" s="20"/>
      <c r="H26" s="20"/>
    </row>
    <row r="27" spans="2:14" ht="13.5">
      <c r="B27" s="21" t="s">
        <v>12</v>
      </c>
      <c r="D27" s="20"/>
      <c r="E27" s="20"/>
      <c r="F27" s="20"/>
      <c r="G27" s="20"/>
      <c r="H27" s="20"/>
    </row>
    <row r="28" spans="2:14" ht="13.5">
      <c r="B28" s="22" t="s">
        <v>13</v>
      </c>
    </row>
    <row r="29" spans="2:14" ht="13.5">
      <c r="B29" s="23" t="s">
        <v>14</v>
      </c>
      <c r="C29" s="3"/>
    </row>
    <row r="30" spans="2:14" ht="13.5">
      <c r="B30" s="22" t="s">
        <v>15</v>
      </c>
    </row>
    <row r="31" spans="2:14" ht="13.5">
      <c r="B31" s="22" t="s">
        <v>16</v>
      </c>
    </row>
    <row r="32" spans="2:14" ht="13.5">
      <c r="B32" s="22" t="s">
        <v>17</v>
      </c>
    </row>
    <row r="33" spans="2:14" ht="13.5">
      <c r="B33" s="22" t="s">
        <v>18</v>
      </c>
    </row>
    <row r="34" spans="2:14" ht="13.5">
      <c r="B34" s="22"/>
    </row>
    <row r="35" spans="2:14" ht="13.5">
      <c r="C35" s="67" t="s">
        <v>19</v>
      </c>
      <c r="D35" s="68"/>
      <c r="E35" s="68"/>
      <c r="F35" s="68"/>
      <c r="G35" s="69"/>
    </row>
    <row r="36" spans="2:14" s="3" customFormat="1" ht="14.25" thickBot="1">
      <c r="C36" s="70"/>
      <c r="D36" s="71"/>
      <c r="E36" s="71"/>
      <c r="F36" s="71"/>
      <c r="G36" s="72"/>
    </row>
    <row r="37" spans="2:14" s="3" customFormat="1" ht="14.25" thickTop="1"/>
    <row r="46" spans="2:14" ht="13.5">
      <c r="K46" s="56" t="s">
        <v>20</v>
      </c>
      <c r="L46" s="56"/>
      <c r="M46" s="56"/>
      <c r="N46" s="56"/>
    </row>
    <row r="49" spans="2:13" ht="13.5">
      <c r="B49" s="24" t="s">
        <v>21</v>
      </c>
      <c r="C49" s="25"/>
      <c r="D49" s="25"/>
      <c r="E49" s="25"/>
      <c r="J49" s="24" t="s">
        <v>21</v>
      </c>
      <c r="K49" s="25"/>
      <c r="L49" s="25"/>
      <c r="M49" s="25"/>
    </row>
    <row r="50" spans="2:13" ht="13.5">
      <c r="B50" s="1" t="s">
        <v>22</v>
      </c>
      <c r="J50" s="1" t="s">
        <v>22</v>
      </c>
    </row>
    <row r="52" spans="2:13" ht="17.25">
      <c r="B52" s="26" t="s">
        <v>23</v>
      </c>
      <c r="F52" s="27"/>
      <c r="J52" s="26" t="s">
        <v>23</v>
      </c>
    </row>
    <row r="54" spans="2:13" ht="13.5">
      <c r="D54" s="28" t="s">
        <v>24</v>
      </c>
      <c r="E54" s="28" t="s">
        <v>25</v>
      </c>
      <c r="L54" s="28" t="s">
        <v>24</v>
      </c>
      <c r="M54" s="28" t="s">
        <v>25</v>
      </c>
    </row>
    <row r="55" spans="2:13" ht="13.5">
      <c r="D55" s="29">
        <v>0.98699999999999999</v>
      </c>
      <c r="E55" s="30">
        <f>INT(D55)</f>
        <v>0</v>
      </c>
      <c r="L55" s="29">
        <v>0.98699999999999999</v>
      </c>
      <c r="M55" s="31"/>
    </row>
    <row r="56" spans="2:13" ht="13.5">
      <c r="D56" s="29">
        <v>1.9</v>
      </c>
      <c r="E56" s="30">
        <f>INT(D56)</f>
        <v>1</v>
      </c>
      <c r="L56" s="29">
        <v>1.9</v>
      </c>
      <c r="M56" s="31"/>
    </row>
    <row r="57" spans="2:13" ht="13.5">
      <c r="D57" s="29">
        <v>10.23</v>
      </c>
      <c r="E57" s="30">
        <f>INT(D57)</f>
        <v>10</v>
      </c>
      <c r="L57" s="29">
        <v>10.23</v>
      </c>
      <c r="M57" s="31"/>
    </row>
    <row r="60" spans="2:13" ht="13.5">
      <c r="J60" s="27" t="s">
        <v>26</v>
      </c>
      <c r="K60" t="s">
        <v>27</v>
      </c>
    </row>
    <row r="61" spans="2:13" ht="13.5">
      <c r="K61" t="s">
        <v>28</v>
      </c>
    </row>
    <row r="62" spans="2:13" ht="13.5">
      <c r="K62" t="s">
        <v>29</v>
      </c>
    </row>
    <row r="63" spans="2:13" ht="13.5">
      <c r="K63" t="s">
        <v>30</v>
      </c>
    </row>
    <row r="64" spans="2:13" ht="13.5">
      <c r="K64" t="s">
        <v>31</v>
      </c>
    </row>
    <row r="65" spans="3:14" ht="13.5">
      <c r="K65" t="s">
        <v>32</v>
      </c>
    </row>
    <row r="68" spans="3:14" ht="13.5">
      <c r="C68" s="1"/>
    </row>
    <row r="69" spans="3:14" ht="13.5">
      <c r="C69" s="32" t="s">
        <v>33</v>
      </c>
      <c r="D69" s="33"/>
      <c r="J69" s="32" t="s">
        <v>33</v>
      </c>
      <c r="K69" s="33"/>
    </row>
    <row r="73" spans="3:14" ht="17.25">
      <c r="C73" s="26" t="s">
        <v>34</v>
      </c>
      <c r="L73" s="26" t="s">
        <v>34</v>
      </c>
    </row>
    <row r="75" spans="3:14" ht="13.5">
      <c r="C75" s="34" t="s">
        <v>35</v>
      </c>
      <c r="D75" s="34" t="s">
        <v>36</v>
      </c>
      <c r="E75" s="34" t="s">
        <v>37</v>
      </c>
      <c r="L75" s="34" t="s">
        <v>35</v>
      </c>
      <c r="M75" s="34" t="s">
        <v>36</v>
      </c>
      <c r="N75" s="34" t="s">
        <v>37</v>
      </c>
    </row>
    <row r="76" spans="3:14" ht="13.5">
      <c r="C76" s="35" t="s">
        <v>38</v>
      </c>
      <c r="D76" s="35">
        <v>98000</v>
      </c>
      <c r="E76" s="36">
        <f>INT(D76*0.05)</f>
        <v>4900</v>
      </c>
      <c r="L76" s="35" t="s">
        <v>38</v>
      </c>
      <c r="M76" s="35">
        <v>98000</v>
      </c>
      <c r="N76" s="37"/>
    </row>
    <row r="77" spans="3:14" ht="13.5">
      <c r="C77" s="35" t="s">
        <v>39</v>
      </c>
      <c r="D77" s="35">
        <v>48000</v>
      </c>
      <c r="E77" s="36">
        <f>INT(D77*0.05)</f>
        <v>2400</v>
      </c>
      <c r="L77" s="35" t="s">
        <v>40</v>
      </c>
      <c r="M77" s="35">
        <v>48000</v>
      </c>
      <c r="N77" s="37"/>
    </row>
    <row r="78" spans="3:14" ht="13.5">
      <c r="C78" s="35" t="s">
        <v>41</v>
      </c>
      <c r="D78" s="35">
        <v>32000</v>
      </c>
      <c r="E78" s="36">
        <f>INT(D78*0.05)</f>
        <v>1600</v>
      </c>
      <c r="L78" s="35" t="s">
        <v>42</v>
      </c>
      <c r="M78" s="35">
        <v>32000</v>
      </c>
      <c r="N78" s="37"/>
    </row>
    <row r="79" spans="3:14" ht="13.5">
      <c r="C79" s="35" t="s">
        <v>43</v>
      </c>
      <c r="D79" s="35">
        <v>487</v>
      </c>
      <c r="E79" s="36">
        <f>INT(D79*0.05)</f>
        <v>24</v>
      </c>
      <c r="L79" s="35" t="s">
        <v>43</v>
      </c>
      <c r="M79" s="35">
        <v>487</v>
      </c>
      <c r="N79" s="37"/>
    </row>
    <row r="80" spans="3:14" ht="13.5">
      <c r="C80" s="35" t="s">
        <v>44</v>
      </c>
      <c r="D80" s="35">
        <v>1238</v>
      </c>
      <c r="E80" s="36">
        <f>INT(D80*0.05)</f>
        <v>61</v>
      </c>
      <c r="L80" s="35" t="s">
        <v>45</v>
      </c>
      <c r="M80" s="35">
        <v>1238</v>
      </c>
      <c r="N80" s="37"/>
    </row>
    <row r="81" spans="3:14" ht="13.5">
      <c r="D81" s="38"/>
      <c r="E81" s="38"/>
      <c r="F81" s="38"/>
    </row>
    <row r="84" spans="3:14" ht="13.5">
      <c r="C84" s="32" t="s">
        <v>46</v>
      </c>
      <c r="D84" s="33"/>
      <c r="J84" s="32" t="s">
        <v>46</v>
      </c>
      <c r="K84" s="33"/>
    </row>
    <row r="88" spans="3:14" ht="17.25">
      <c r="C88" s="26" t="s">
        <v>47</v>
      </c>
      <c r="L88" s="26" t="s">
        <v>47</v>
      </c>
    </row>
    <row r="90" spans="3:14" ht="13.5">
      <c r="C90" s="34" t="s">
        <v>35</v>
      </c>
      <c r="D90" s="34" t="s">
        <v>36</v>
      </c>
      <c r="E90" s="39" t="s">
        <v>48</v>
      </c>
      <c r="L90" s="34" t="s">
        <v>35</v>
      </c>
      <c r="M90" s="34" t="s">
        <v>36</v>
      </c>
      <c r="N90" s="39" t="s">
        <v>48</v>
      </c>
    </row>
    <row r="91" spans="3:14" ht="13.5">
      <c r="C91" s="35" t="s">
        <v>38</v>
      </c>
      <c r="D91" s="35">
        <v>98000</v>
      </c>
      <c r="E91" s="36">
        <f>INT(D91*0.05+D91)</f>
        <v>102900</v>
      </c>
      <c r="L91" s="35" t="s">
        <v>49</v>
      </c>
      <c r="M91" s="35">
        <v>98000</v>
      </c>
      <c r="N91" s="37"/>
    </row>
    <row r="92" spans="3:14" ht="13.5">
      <c r="C92" s="35" t="s">
        <v>50</v>
      </c>
      <c r="D92" s="35">
        <v>48000</v>
      </c>
      <c r="E92" s="36">
        <f>INT(D92*0.05+D92)</f>
        <v>50400</v>
      </c>
      <c r="L92" s="35" t="s">
        <v>51</v>
      </c>
      <c r="M92" s="35">
        <v>48000</v>
      </c>
      <c r="N92" s="37"/>
    </row>
    <row r="93" spans="3:14" ht="13.5">
      <c r="C93" s="35" t="s">
        <v>52</v>
      </c>
      <c r="D93" s="35">
        <v>32000</v>
      </c>
      <c r="E93" s="36">
        <f>INT(D93*0.05+D93)</f>
        <v>33600</v>
      </c>
      <c r="L93" s="35" t="s">
        <v>53</v>
      </c>
      <c r="M93" s="35">
        <v>32000</v>
      </c>
      <c r="N93" s="37"/>
    </row>
    <row r="94" spans="3:14" ht="13.5">
      <c r="C94" s="35" t="s">
        <v>43</v>
      </c>
      <c r="D94" s="35">
        <v>487</v>
      </c>
      <c r="E94" s="36">
        <f>INT(D94*0.05+D94)</f>
        <v>511</v>
      </c>
      <c r="L94" s="35" t="s">
        <v>43</v>
      </c>
      <c r="M94" s="35">
        <v>487</v>
      </c>
      <c r="N94" s="37"/>
    </row>
    <row r="95" spans="3:14" ht="13.5">
      <c r="C95" s="35" t="s">
        <v>45</v>
      </c>
      <c r="D95" s="35">
        <v>1238</v>
      </c>
      <c r="E95" s="36">
        <f>INT(D95*0.05+D95)</f>
        <v>1299</v>
      </c>
      <c r="L95" s="35" t="s">
        <v>44</v>
      </c>
      <c r="M95" s="35">
        <v>1238</v>
      </c>
      <c r="N95" s="37"/>
    </row>
    <row r="97" spans="3:14" ht="13.5">
      <c r="K97" s="40" t="s">
        <v>54</v>
      </c>
    </row>
    <row r="98" spans="3:14" ht="13.5">
      <c r="K98" s="41" t="s">
        <v>55</v>
      </c>
    </row>
    <row r="99" spans="3:14" ht="13.5">
      <c r="J99" s="42" t="s">
        <v>56</v>
      </c>
      <c r="K99" s="41" t="s">
        <v>57</v>
      </c>
    </row>
    <row r="102" spans="3:14" ht="13.5">
      <c r="C102" s="32" t="s">
        <v>58</v>
      </c>
      <c r="D102" s="33"/>
      <c r="J102" s="32" t="s">
        <v>58</v>
      </c>
      <c r="K102" s="33"/>
    </row>
    <row r="105" spans="3:14" ht="13.5">
      <c r="C105" s="55" t="s">
        <v>69</v>
      </c>
      <c r="K105" s="55" t="s">
        <v>69</v>
      </c>
    </row>
    <row r="107" spans="3:14" ht="13.5">
      <c r="C107" s="34" t="s">
        <v>35</v>
      </c>
      <c r="D107" s="34" t="s">
        <v>36</v>
      </c>
      <c r="E107" s="34" t="s">
        <v>59</v>
      </c>
      <c r="F107" s="43" t="s">
        <v>60</v>
      </c>
      <c r="K107" s="34" t="s">
        <v>35</v>
      </c>
      <c r="L107" s="34" t="s">
        <v>36</v>
      </c>
      <c r="M107" s="34" t="s">
        <v>59</v>
      </c>
      <c r="N107" s="43" t="s">
        <v>60</v>
      </c>
    </row>
    <row r="108" spans="3:14" ht="13.5">
      <c r="C108" s="35" t="s">
        <v>61</v>
      </c>
      <c r="D108" s="35">
        <v>17</v>
      </c>
      <c r="E108" s="35">
        <v>21</v>
      </c>
      <c r="F108" s="44">
        <f>D108*E108</f>
        <v>357</v>
      </c>
      <c r="K108" s="35" t="s">
        <v>61</v>
      </c>
      <c r="L108" s="35">
        <v>17</v>
      </c>
      <c r="M108" s="35">
        <v>21</v>
      </c>
      <c r="N108" s="45"/>
    </row>
    <row r="109" spans="3:14" ht="13.5">
      <c r="C109" s="35" t="s">
        <v>62</v>
      </c>
      <c r="D109" s="35">
        <v>87</v>
      </c>
      <c r="E109" s="35">
        <v>13</v>
      </c>
      <c r="F109" s="44">
        <f>D109*E109</f>
        <v>1131</v>
      </c>
      <c r="K109" s="35" t="s">
        <v>63</v>
      </c>
      <c r="L109" s="35">
        <v>87</v>
      </c>
      <c r="M109" s="35">
        <v>13</v>
      </c>
      <c r="N109" s="45"/>
    </row>
    <row r="110" spans="3:14" ht="13.5">
      <c r="C110" s="35" t="s">
        <v>64</v>
      </c>
      <c r="D110" s="35">
        <v>121</v>
      </c>
      <c r="E110" s="35">
        <v>11</v>
      </c>
      <c r="F110" s="44">
        <f>D110*E110</f>
        <v>1331</v>
      </c>
      <c r="K110" s="35" t="s">
        <v>64</v>
      </c>
      <c r="L110" s="35">
        <v>121</v>
      </c>
      <c r="M110" s="35">
        <v>11</v>
      </c>
      <c r="N110" s="45"/>
    </row>
    <row r="111" spans="3:14" ht="13.5">
      <c r="C111" s="35" t="s">
        <v>43</v>
      </c>
      <c r="D111" s="35">
        <v>487</v>
      </c>
      <c r="E111" s="35">
        <v>7</v>
      </c>
      <c r="F111" s="44">
        <f>D111*E111</f>
        <v>3409</v>
      </c>
      <c r="K111" s="35" t="s">
        <v>43</v>
      </c>
      <c r="L111" s="35">
        <v>487</v>
      </c>
      <c r="M111" s="35">
        <v>7</v>
      </c>
      <c r="N111" s="45"/>
    </row>
    <row r="112" spans="3:14" ht="13.5">
      <c r="C112" s="35" t="s">
        <v>65</v>
      </c>
      <c r="D112" s="35">
        <v>363</v>
      </c>
      <c r="E112" s="35">
        <v>19</v>
      </c>
      <c r="F112" s="44">
        <f>D112*E112</f>
        <v>6897</v>
      </c>
      <c r="K112" s="35" t="s">
        <v>65</v>
      </c>
      <c r="L112" s="35">
        <v>363</v>
      </c>
      <c r="M112" s="35">
        <v>19</v>
      </c>
      <c r="N112" s="45"/>
    </row>
    <row r="113" spans="5:14" ht="13.5">
      <c r="E113" s="46" t="s">
        <v>66</v>
      </c>
      <c r="F113" s="47">
        <f>SUM(F108:F112)</f>
        <v>13125</v>
      </c>
      <c r="M113" s="46" t="s">
        <v>66</v>
      </c>
      <c r="N113" s="48"/>
    </row>
    <row r="114" spans="5:14" ht="13.5">
      <c r="E114" s="46" t="s">
        <v>37</v>
      </c>
      <c r="F114" s="49">
        <f>INT(F113*0.05)</f>
        <v>656</v>
      </c>
      <c r="M114" s="46" t="s">
        <v>37</v>
      </c>
      <c r="N114" s="50"/>
    </row>
    <row r="115" spans="5:14" ht="13.5">
      <c r="E115" s="46" t="s">
        <v>67</v>
      </c>
      <c r="F115" s="36">
        <f>SUM(F113:F114)</f>
        <v>13781</v>
      </c>
      <c r="M115" s="46" t="s">
        <v>67</v>
      </c>
      <c r="N115" s="51"/>
    </row>
    <row r="116" spans="5:14" ht="13.5">
      <c r="N116" s="52"/>
    </row>
    <row r="117" spans="5:14" ht="13.5">
      <c r="E117" s="53" t="s">
        <v>68</v>
      </c>
      <c r="F117" s="54">
        <f>F115</f>
        <v>13781</v>
      </c>
      <c r="M117" s="53" t="s">
        <v>68</v>
      </c>
      <c r="N117" s="51"/>
    </row>
  </sheetData>
  <mergeCells count="6">
    <mergeCell ref="K46:N46"/>
    <mergeCell ref="A1:G1"/>
    <mergeCell ref="C9:N9"/>
    <mergeCell ref="D14:D18"/>
    <mergeCell ref="B21:D21"/>
    <mergeCell ref="C35:G3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2013-10-17T05:23:28Z</dcterms:created>
  <dcterms:modified xsi:type="dcterms:W3CDTF">2015-04-14T03:49:05Z</dcterms:modified>
</cp:coreProperties>
</file>