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2-統計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6" i="1" l="1"/>
  <c r="M145" i="1"/>
  <c r="M144" i="1"/>
  <c r="E136" i="1"/>
  <c r="D136" i="1"/>
  <c r="E135" i="1"/>
  <c r="D135" i="1"/>
  <c r="N134" i="1"/>
  <c r="E134" i="1"/>
  <c r="D134" i="1"/>
  <c r="N133" i="1"/>
  <c r="E133" i="1"/>
  <c r="D133" i="1"/>
  <c r="N132" i="1"/>
  <c r="E132" i="1"/>
  <c r="D132" i="1"/>
  <c r="M124" i="1"/>
  <c r="L124" i="1"/>
  <c r="E105" i="1"/>
  <c r="D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56" i="1"/>
</calcChain>
</file>

<file path=xl/comments1.xml><?xml version="1.0" encoding="utf-8"?>
<comments xmlns="http://schemas.openxmlformats.org/spreadsheetml/2006/main">
  <authors>
    <author>根津良彦</author>
  </authors>
  <commentList>
    <comment ref="G5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(M54:M61,2)</t>
        </r>
      </text>
    </comment>
    <comment ref="F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=E96/D96</t>
        </r>
      </text>
    </comment>
    <comment ref="G9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RANK.EQ</t>
        </r>
        <r>
          <rPr>
            <b/>
            <sz val="11"/>
            <color indexed="81"/>
            <rFont val="ＭＳ Ｐゴシック"/>
            <family val="3"/>
            <charset val="128"/>
          </rPr>
          <t>(E96,$E$96:$E$104,0)</t>
        </r>
      </text>
    </comment>
    <comment ref="D10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(D96:D104)</t>
        </r>
      </text>
    </comment>
    <comment ref="D132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$L$115:$L$123</t>
        </r>
        <r>
          <rPr>
            <sz val="11"/>
            <color indexed="81"/>
            <rFont val="ＭＳ Ｐゴシック"/>
            <family val="3"/>
            <charset val="128"/>
          </rPr>
          <t>,D132)</t>
        </r>
      </text>
    </comment>
    <comment ref="E132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$M$115:$M$123</t>
        </r>
        <r>
          <rPr>
            <sz val="11"/>
            <color indexed="81"/>
            <rFont val="ＭＳ Ｐゴシック"/>
            <family val="3"/>
            <charset val="128"/>
          </rPr>
          <t>,D132)</t>
        </r>
      </text>
    </comment>
    <comment ref="N132" authorId="0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SUMIF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2"/>
            <rFont val="ＭＳ Ｐゴシック"/>
            <family val="3"/>
            <charset val="128"/>
          </rPr>
          <t>$J$115:$J$123</t>
        </r>
        <r>
          <rPr>
            <sz val="12"/>
            <color indexed="81"/>
            <rFont val="ＭＳ Ｐゴシック"/>
            <family val="3"/>
            <charset val="128"/>
          </rPr>
          <t>,K132,</t>
        </r>
        <r>
          <rPr>
            <sz val="12"/>
            <color indexed="12"/>
            <rFont val="ＭＳ Ｐゴシック"/>
            <family val="3"/>
            <charset val="128"/>
          </rPr>
          <t>$M$115:$M$123</t>
        </r>
        <r>
          <rPr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ここに設定した計算式を下にコピーします。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｛グループ｝｛本年得点｝は絶対参照です。</t>
        </r>
      </text>
    </comment>
    <comment ref="M144" authorId="0" shapeId="0">
      <text>
        <r>
          <rPr>
            <sz val="11"/>
            <color indexed="81"/>
            <rFont val="ＭＳ Ｐゴシック"/>
            <family val="3"/>
            <charset val="128"/>
          </rPr>
          <t>=</t>
        </r>
        <r>
          <rPr>
            <sz val="11"/>
            <color indexed="10"/>
            <rFont val="ＭＳ Ｐゴシック"/>
            <family val="3"/>
            <charset val="128"/>
          </rPr>
          <t>COUNTIF</t>
        </r>
        <r>
          <rPr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2"/>
            <rFont val="ＭＳ Ｐゴシック"/>
            <family val="3"/>
            <charset val="128"/>
          </rPr>
          <t>$J$115:$J$123</t>
        </r>
        <r>
          <rPr>
            <sz val="11"/>
            <color indexed="81"/>
            <rFont val="ＭＳ Ｐゴシック"/>
            <family val="3"/>
            <charset val="128"/>
          </rPr>
          <t>,K144)</t>
        </r>
      </text>
    </comment>
  </commentList>
</comments>
</file>

<file path=xl/sharedStrings.xml><?xml version="1.0" encoding="utf-8"?>
<sst xmlns="http://schemas.openxmlformats.org/spreadsheetml/2006/main" count="154" uniqueCount="98">
  <si>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半角全角</t>
    </r>
    <r>
      <rPr>
        <b/>
        <sz val="12"/>
        <rFont val="ＭＳ Ｐゴシック"/>
        <family val="3"/>
        <charset val="128"/>
      </rPr>
      <t>」キーを押し</t>
    </r>
    <r>
      <rPr>
        <b/>
        <sz val="12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9" eb="11">
      <t>ゼンカク</t>
    </rPh>
    <rPh sb="15" eb="16">
      <t>オ</t>
    </rPh>
    <rPh sb="18" eb="20">
      <t>ハンカク</t>
    </rPh>
    <rPh sb="20" eb="22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</si>
  <si>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</si>
  <si>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</si>
  <si>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</si>
  <si>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</si>
  <si>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</si>
  <si>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</si>
  <si>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</si>
  <si>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</si>
  <si>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</si>
  <si>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</si>
  <si>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</si>
  <si>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</si>
  <si>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</si>
  <si>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</si>
  <si>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</si>
  <si>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</si>
  <si>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</si>
  <si>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</si>
  <si>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</si>
  <si>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左のように作成してみましょう</t>
  </si>
  <si>
    <t>LARGE関数ー（統計）</t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</si>
  <si>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</si>
  <si>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</si>
  <si>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</si>
  <si>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</si>
  <si>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</si>
  <si>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答</t>
    <rPh sb="0" eb="1">
      <t>コタエ</t>
    </rPh>
    <phoneticPr fontId="4"/>
  </si>
  <si>
    <t>原</t>
    <rPh sb="0" eb="1">
      <t>ハラ</t>
    </rPh>
    <phoneticPr fontId="4"/>
  </si>
  <si>
    <t>２番目に大きな数値は？</t>
    <rPh sb="1" eb="3">
      <t>バンメ</t>
    </rPh>
    <rPh sb="4" eb="5">
      <t>オオ</t>
    </rPh>
    <rPh sb="7" eb="9">
      <t>スウチ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</si>
  <si>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</si>
  <si>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</si>
  <si>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</si>
  <si>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</si>
  <si>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方法</t>
    <rPh sb="0" eb="2">
      <t>ホウホウ</t>
    </rPh>
    <phoneticPr fontId="4"/>
  </si>
  <si>
    <t>片山</t>
    <rPh sb="0" eb="2">
      <t>カタヤマ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</si>
  <si>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</si>
  <si>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大平</t>
    <rPh sb="0" eb="2">
      <t>オオヒラ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</si>
  <si>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</si>
  <si>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統計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</si>
  <si>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LARGE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</si>
  <si>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4"/>
  </si>
  <si>
    <t>⑥「OK」で確定です。</t>
    <rPh sb="6" eb="8">
      <t>カクテイ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</si>
  <si>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</si>
  <si>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1"/>
        <color theme="1"/>
        <rFont val="ＭＳ Ｐゴシック"/>
        <family val="2"/>
        <charset val="128"/>
        <scheme val="minor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</si>
  <si>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</si>
  <si>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ｸﾞﾙｰﾌﾟ</t>
    <phoneticPr fontId="4"/>
  </si>
  <si>
    <t>前年得点</t>
    <rPh sb="0" eb="2">
      <t>ゼンネン</t>
    </rPh>
    <rPh sb="2" eb="4">
      <t>トクテン</t>
    </rPh>
    <phoneticPr fontId="4"/>
  </si>
  <si>
    <t>本年得点</t>
    <rPh sb="0" eb="2">
      <t>ホンネン</t>
    </rPh>
    <rPh sb="2" eb="4">
      <t>トクテン</t>
    </rPh>
    <phoneticPr fontId="4"/>
  </si>
  <si>
    <t>伸び率</t>
    <rPh sb="0" eb="1">
      <t>ノ</t>
    </rPh>
    <rPh sb="2" eb="3">
      <t>リツ</t>
    </rPh>
    <phoneticPr fontId="4"/>
  </si>
  <si>
    <t>本年順位</t>
    <rPh sb="0" eb="2">
      <t>ホンネン</t>
    </rPh>
    <rPh sb="2" eb="4">
      <t>ジュンイ</t>
    </rPh>
    <phoneticPr fontId="4"/>
  </si>
  <si>
    <t>ｸﾞﾙｰﾌﾟ</t>
    <phoneticPr fontId="4"/>
  </si>
  <si>
    <t>A</t>
    <phoneticPr fontId="4"/>
  </si>
  <si>
    <t>長嶋</t>
    <rPh sb="0" eb="2">
      <t>ナガシマ</t>
    </rPh>
    <phoneticPr fontId="4"/>
  </si>
  <si>
    <t>A</t>
    <phoneticPr fontId="4"/>
  </si>
  <si>
    <t>C</t>
    <phoneticPr fontId="4"/>
  </si>
  <si>
    <t>金田</t>
    <rPh sb="0" eb="2">
      <t>カネダ</t>
    </rPh>
    <phoneticPr fontId="4"/>
  </si>
  <si>
    <t>C</t>
    <phoneticPr fontId="4"/>
  </si>
  <si>
    <t>A</t>
    <phoneticPr fontId="4"/>
  </si>
  <si>
    <t>田淵</t>
    <rPh sb="0" eb="2">
      <t>タブチ</t>
    </rPh>
    <phoneticPr fontId="4"/>
  </si>
  <si>
    <t>A</t>
    <phoneticPr fontId="4"/>
  </si>
  <si>
    <t>B</t>
    <phoneticPr fontId="4"/>
  </si>
  <si>
    <t>江夏</t>
    <rPh sb="0" eb="2">
      <t>エナツ</t>
    </rPh>
    <phoneticPr fontId="4"/>
  </si>
  <si>
    <t>A</t>
    <phoneticPr fontId="4"/>
  </si>
  <si>
    <t>松井</t>
    <rPh sb="0" eb="2">
      <t>マツイ</t>
    </rPh>
    <phoneticPr fontId="4"/>
  </si>
  <si>
    <t>C</t>
    <phoneticPr fontId="4"/>
  </si>
  <si>
    <t>高橋</t>
    <rPh sb="0" eb="2">
      <t>タカハシ</t>
    </rPh>
    <phoneticPr fontId="4"/>
  </si>
  <si>
    <t>C</t>
    <phoneticPr fontId="4"/>
  </si>
  <si>
    <t>B</t>
    <phoneticPr fontId="4"/>
  </si>
  <si>
    <t>掛布</t>
    <rPh sb="0" eb="1">
      <t>カケ</t>
    </rPh>
    <rPh sb="1" eb="2">
      <t>フ</t>
    </rPh>
    <phoneticPr fontId="4"/>
  </si>
  <si>
    <t>A</t>
    <phoneticPr fontId="4"/>
  </si>
  <si>
    <t>江藤</t>
    <rPh sb="0" eb="2">
      <t>エトウ</t>
    </rPh>
    <phoneticPr fontId="4"/>
  </si>
  <si>
    <t>A</t>
    <phoneticPr fontId="4"/>
  </si>
  <si>
    <t>清原</t>
    <rPh sb="0" eb="2">
      <t>キヨハラ</t>
    </rPh>
    <phoneticPr fontId="4"/>
  </si>
  <si>
    <t>平均</t>
    <rPh sb="0" eb="2">
      <t>ヘイキン</t>
    </rPh>
    <phoneticPr fontId="4"/>
  </si>
  <si>
    <t>（問題１）</t>
    <rPh sb="1" eb="3">
      <t>モンダイ</t>
    </rPh>
    <phoneticPr fontId="4"/>
  </si>
  <si>
    <t>右の表で、指定した順位の点数を「LARGE」関数で指定しましょう</t>
    <rPh sb="0" eb="1">
      <t>ミギ</t>
    </rPh>
    <rPh sb="2" eb="3">
      <t>ヒョウ</t>
    </rPh>
    <rPh sb="5" eb="7">
      <t>シテイ</t>
    </rPh>
    <rPh sb="9" eb="11">
      <t>ジュンイ</t>
    </rPh>
    <rPh sb="12" eb="14">
      <t>テンスウ</t>
    </rPh>
    <rPh sb="22" eb="24">
      <t>カンスウ</t>
    </rPh>
    <rPh sb="25" eb="27">
      <t>シテイ</t>
    </rPh>
    <phoneticPr fontId="4"/>
  </si>
  <si>
    <t>順位</t>
    <rPh sb="0" eb="2">
      <t>ジュンイ</t>
    </rPh>
    <phoneticPr fontId="4"/>
  </si>
  <si>
    <t>ｸﾞﾙｰﾌﾟ</t>
    <phoneticPr fontId="4"/>
  </si>
  <si>
    <t>B</t>
    <phoneticPr fontId="4"/>
  </si>
  <si>
    <t>A</t>
    <phoneticPr fontId="4"/>
  </si>
  <si>
    <t>C</t>
    <phoneticPr fontId="4"/>
  </si>
  <si>
    <t>C</t>
    <phoneticPr fontId="4"/>
  </si>
  <si>
    <t>復習です。</t>
    <rPh sb="0" eb="2">
      <t>フクシュウ</t>
    </rPh>
    <phoneticPr fontId="4"/>
  </si>
  <si>
    <t>（問題２）</t>
    <rPh sb="1" eb="3">
      <t>モンダイ</t>
    </rPh>
    <phoneticPr fontId="4"/>
  </si>
  <si>
    <t>上の表で、グループごとの得点合計を設定しましょう。</t>
    <rPh sb="0" eb="1">
      <t>ウエ</t>
    </rPh>
    <rPh sb="2" eb="3">
      <t>ヒョウ</t>
    </rPh>
    <rPh sb="12" eb="14">
      <t>トクテン</t>
    </rPh>
    <rPh sb="14" eb="16">
      <t>ゴウケイ</t>
    </rPh>
    <rPh sb="17" eb="19">
      <t>セッテイ</t>
    </rPh>
    <phoneticPr fontId="4"/>
  </si>
  <si>
    <t>グループ</t>
    <phoneticPr fontId="4"/>
  </si>
  <si>
    <t>本年得点合計</t>
    <rPh sb="0" eb="2">
      <t>ホンネン</t>
    </rPh>
    <rPh sb="2" eb="4">
      <t>トクテン</t>
    </rPh>
    <rPh sb="4" eb="6">
      <t>ゴウケイ</t>
    </rPh>
    <phoneticPr fontId="4"/>
  </si>
  <si>
    <t>A</t>
    <phoneticPr fontId="4"/>
  </si>
  <si>
    <t>B</t>
    <phoneticPr fontId="4"/>
  </si>
  <si>
    <t>C</t>
    <phoneticPr fontId="4"/>
  </si>
  <si>
    <t>（問題３）</t>
    <rPh sb="1" eb="3">
      <t>モンダイ</t>
    </rPh>
    <phoneticPr fontId="4"/>
  </si>
  <si>
    <t>上の表で、グループの人数を求めましょう。</t>
    <rPh sb="0" eb="1">
      <t>ウエ</t>
    </rPh>
    <rPh sb="2" eb="3">
      <t>ヒョウ</t>
    </rPh>
    <rPh sb="10" eb="12">
      <t>ニンズウ</t>
    </rPh>
    <rPh sb="13" eb="14">
      <t>モト</t>
    </rPh>
    <phoneticPr fontId="4"/>
  </si>
  <si>
    <t>人数</t>
    <rPh sb="0" eb="2">
      <t>ニンズウ</t>
    </rPh>
    <phoneticPr fontId="4"/>
  </si>
  <si>
    <t>B</t>
    <phoneticPr fontId="4"/>
  </si>
  <si>
    <t>Copyright(c) Beginners Site All right reserved 2013/10/10</t>
    <phoneticPr fontId="4"/>
  </si>
  <si>
    <t>関数復習</t>
    <rPh sb="0" eb="2">
      <t>カンスウ</t>
    </rPh>
    <rPh sb="2" eb="4">
      <t>フクシュウ</t>
    </rPh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</si>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</sst>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#&quot;円&quot;"/>
    <numFmt numFmtId="177" formatCode="#,###&quot;個&quot;"/>
    <numFmt numFmtId="178" formatCode="yyyy&quot;年&quot;mm&quot;月&quot;;@"/>
    <numFmt numFmtId="179" formatCode="0.0%"/>
    <numFmt numFmtId="180" formatCode="0.0_ "/>
    <numFmt numFmtId="181" formatCode="#,##0&quot;位&quot;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176" fontId="12" fillId="0" borderId="0" xfId="1" applyNumberFormat="1" applyFont="1" applyBorder="1">
      <alignment vertical="center"/>
    </xf>
    <xf numFmtId="177" fontId="12" fillId="0" borderId="0" xfId="1" applyNumberFormat="1" applyFont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9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10" xfId="0" applyFont="1" applyFill="1" applyBorder="1">
      <alignment vertical="center"/>
    </xf>
    <xf numFmtId="0" fontId="13" fillId="2" borderId="12" xfId="0" applyFont="1" applyFill="1" applyBorder="1">
      <alignment vertical="center"/>
    </xf>
    <xf numFmtId="0" fontId="13" fillId="2" borderId="13" xfId="0" applyFont="1" applyFill="1" applyBorder="1">
      <alignment vertical="center"/>
    </xf>
    <xf numFmtId="0" fontId="13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5" fillId="7" borderId="0" xfId="0" applyFont="1" applyFill="1">
      <alignment vertical="center"/>
    </xf>
    <xf numFmtId="0" fontId="0" fillId="7" borderId="0" xfId="0" applyFill="1">
      <alignment vertical="center"/>
    </xf>
    <xf numFmtId="0" fontId="0" fillId="8" borderId="15" xfId="0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2" fillId="0" borderId="0" xfId="0" applyFont="1" applyBorder="1" applyAlignment="1">
      <alignment horizontal="center"/>
    </xf>
    <xf numFmtId="0" fontId="0" fillId="9" borderId="16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/>
    </xf>
    <xf numFmtId="0" fontId="0" fillId="0" borderId="18" xfId="0" applyFill="1" applyBorder="1">
      <alignment vertical="center"/>
    </xf>
    <xf numFmtId="38" fontId="0" fillId="0" borderId="19" xfId="1" applyFont="1" applyBorder="1">
      <alignment vertical="center"/>
    </xf>
    <xf numFmtId="38" fontId="16" fillId="0" borderId="0" xfId="1" applyFont="1" applyFill="1" applyBorder="1" applyAlignment="1">
      <alignment horizontal="center" vertical="center"/>
    </xf>
    <xf numFmtId="0" fontId="0" fillId="0" borderId="20" xfId="0" applyFill="1" applyBorder="1">
      <alignment vertical="center"/>
    </xf>
    <xf numFmtId="38" fontId="0" fillId="0" borderId="21" xfId="1" applyFont="1" applyBorder="1">
      <alignment vertical="center"/>
    </xf>
    <xf numFmtId="0" fontId="0" fillId="10" borderId="0" xfId="0" applyFill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>
      <alignment vertical="center"/>
    </xf>
    <xf numFmtId="38" fontId="12" fillId="0" borderId="0" xfId="1" applyFont="1" applyBorder="1" applyAlignment="1"/>
    <xf numFmtId="0" fontId="0" fillId="5" borderId="15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2" xfId="0" applyFill="1" applyBorder="1">
      <alignment vertical="center"/>
    </xf>
    <xf numFmtId="38" fontId="0" fillId="0" borderId="23" xfId="1" applyFont="1" applyBorder="1">
      <alignment vertical="center"/>
    </xf>
    <xf numFmtId="49" fontId="12" fillId="0" borderId="0" xfId="0" applyNumberFormat="1" applyFont="1" applyBorder="1" applyAlignment="1">
      <alignment horizontal="center"/>
    </xf>
    <xf numFmtId="0" fontId="17" fillId="0" borderId="0" xfId="0" applyFont="1" applyFill="1" applyBorder="1">
      <alignment vertical="center"/>
    </xf>
    <xf numFmtId="0" fontId="12" fillId="0" borderId="0" xfId="0" applyFont="1" applyFill="1" applyBorder="1" applyAlignment="1">
      <alignment horizontal="center"/>
    </xf>
    <xf numFmtId="178" fontId="12" fillId="0" borderId="0" xfId="0" applyNumberFormat="1" applyFont="1" applyBorder="1">
      <alignment vertical="center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12" fillId="0" borderId="0" xfId="0" applyNumberFormat="1" applyFont="1" applyFill="1" applyBorder="1" applyAlignment="1">
      <alignment horizontal="center"/>
    </xf>
    <xf numFmtId="0" fontId="21" fillId="0" borderId="0" xfId="0" applyFont="1">
      <alignment vertical="center"/>
    </xf>
    <xf numFmtId="0" fontId="9" fillId="3" borderId="24" xfId="0" applyNumberFormat="1" applyFont="1" applyFill="1" applyBorder="1" applyAlignment="1">
      <alignment horizontal="center"/>
    </xf>
    <xf numFmtId="0" fontId="9" fillId="3" borderId="25" xfId="0" applyNumberFormat="1" applyFont="1" applyFill="1" applyBorder="1" applyAlignment="1">
      <alignment horizontal="center"/>
    </xf>
    <xf numFmtId="0" fontId="9" fillId="3" borderId="26" xfId="0" applyNumberFormat="1" applyFont="1" applyFill="1" applyBorder="1" applyAlignment="1">
      <alignment horizontal="center"/>
    </xf>
    <xf numFmtId="0" fontId="9" fillId="3" borderId="27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center"/>
    </xf>
    <xf numFmtId="0" fontId="9" fillId="0" borderId="28" xfId="0" applyNumberFormat="1" applyFont="1" applyFill="1" applyBorder="1" applyAlignment="1">
      <alignment horizontal="center"/>
    </xf>
    <xf numFmtId="0" fontId="9" fillId="0" borderId="29" xfId="0" applyNumberFormat="1" applyFont="1" applyFill="1" applyBorder="1" applyAlignment="1">
      <alignment horizontal="center"/>
    </xf>
    <xf numFmtId="0" fontId="9" fillId="0" borderId="28" xfId="0" applyNumberFormat="1" applyFont="1" applyFill="1" applyBorder="1" applyAlignment="1"/>
    <xf numFmtId="0" fontId="9" fillId="0" borderId="29" xfId="0" applyNumberFormat="1" applyFont="1" applyFill="1" applyBorder="1" applyAlignment="1"/>
    <xf numFmtId="179" fontId="9" fillId="13" borderId="28" xfId="2" applyNumberFormat="1" applyFont="1" applyFill="1" applyBorder="1" applyAlignment="1"/>
    <xf numFmtId="0" fontId="9" fillId="13" borderId="30" xfId="0" applyNumberFormat="1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9" fillId="0" borderId="0" xfId="0" applyNumberFormat="1" applyFont="1" applyFill="1" applyBorder="1" applyAlignment="1"/>
    <xf numFmtId="0" fontId="9" fillId="13" borderId="28" xfId="0" applyNumberFormat="1" applyFont="1" applyFill="1" applyBorder="1" applyAlignment="1"/>
    <xf numFmtId="0" fontId="9" fillId="0" borderId="31" xfId="0" applyNumberFormat="1" applyFont="1" applyFill="1" applyBorder="1" applyAlignment="1">
      <alignment horizontal="center"/>
    </xf>
    <xf numFmtId="0" fontId="9" fillId="0" borderId="32" xfId="0" applyNumberFormat="1" applyFont="1" applyFill="1" applyBorder="1" applyAlignment="1">
      <alignment horizontal="center"/>
    </xf>
    <xf numFmtId="0" fontId="9" fillId="0" borderId="31" xfId="0" applyNumberFormat="1" applyFont="1" applyFill="1" applyBorder="1" applyAlignment="1"/>
    <xf numFmtId="0" fontId="9" fillId="0" borderId="32" xfId="0" applyNumberFormat="1" applyFont="1" applyFill="1" applyBorder="1" applyAlignment="1"/>
    <xf numFmtId="179" fontId="9" fillId="13" borderId="31" xfId="2" applyNumberFormat="1" applyFont="1" applyFill="1" applyBorder="1" applyAlignment="1"/>
    <xf numFmtId="0" fontId="9" fillId="13" borderId="33" xfId="0" applyNumberFormat="1" applyFont="1" applyFill="1" applyBorder="1" applyAlignment="1">
      <alignment horizontal="center"/>
    </xf>
    <xf numFmtId="0" fontId="9" fillId="13" borderId="31" xfId="0" applyNumberFormat="1" applyFont="1" applyFill="1" applyBorder="1" applyAlignment="1"/>
    <xf numFmtId="0" fontId="9" fillId="0" borderId="34" xfId="0" applyNumberFormat="1" applyFont="1" applyFill="1" applyBorder="1" applyAlignment="1">
      <alignment horizontal="center"/>
    </xf>
    <xf numFmtId="0" fontId="9" fillId="0" borderId="35" xfId="0" applyNumberFormat="1" applyFont="1" applyFill="1" applyBorder="1" applyAlignment="1">
      <alignment horizontal="center"/>
    </xf>
    <xf numFmtId="0" fontId="9" fillId="0" borderId="34" xfId="0" applyNumberFormat="1" applyFont="1" applyFill="1" applyBorder="1" applyAlignment="1"/>
    <xf numFmtId="0" fontId="9" fillId="0" borderId="35" xfId="0" applyNumberFormat="1" applyFont="1" applyFill="1" applyBorder="1" applyAlignment="1"/>
    <xf numFmtId="179" fontId="9" fillId="13" borderId="34" xfId="2" applyNumberFormat="1" applyFont="1" applyFill="1" applyBorder="1" applyAlignment="1"/>
    <xf numFmtId="0" fontId="9" fillId="13" borderId="36" xfId="0" applyNumberFormat="1" applyFont="1" applyFill="1" applyBorder="1" applyAlignment="1">
      <alignment horizontal="center"/>
    </xf>
    <xf numFmtId="0" fontId="9" fillId="13" borderId="34" xfId="0" applyNumberFormat="1" applyFont="1" applyFill="1" applyBorder="1" applyAlignment="1"/>
    <xf numFmtId="0" fontId="9" fillId="0" borderId="37" xfId="0" applyNumberFormat="1" applyFont="1" applyFill="1" applyBorder="1" applyAlignment="1">
      <alignment horizontal="center"/>
    </xf>
    <xf numFmtId="0" fontId="9" fillId="0" borderId="38" xfId="0" applyNumberFormat="1" applyFont="1" applyFill="1" applyBorder="1" applyAlignment="1">
      <alignment horizontal="center"/>
    </xf>
    <xf numFmtId="180" fontId="9" fillId="10" borderId="37" xfId="0" applyNumberFormat="1" applyFont="1" applyFill="1" applyBorder="1" applyAlignment="1"/>
    <xf numFmtId="180" fontId="9" fillId="10" borderId="38" xfId="0" applyNumberFormat="1" applyFont="1" applyFill="1" applyBorder="1" applyAlignment="1"/>
    <xf numFmtId="0" fontId="9" fillId="14" borderId="37" xfId="0" applyNumberFormat="1" applyFont="1" applyFill="1" applyBorder="1" applyAlignment="1"/>
    <xf numFmtId="0" fontId="9" fillId="14" borderId="27" xfId="0" applyNumberFormat="1" applyFont="1" applyFill="1" applyBorder="1" applyAlignment="1"/>
    <xf numFmtId="0" fontId="9" fillId="10" borderId="37" xfId="0" applyNumberFormat="1" applyFont="1" applyFill="1" applyBorder="1" applyAlignment="1"/>
    <xf numFmtId="0" fontId="9" fillId="10" borderId="38" xfId="0" applyNumberFormat="1" applyFont="1" applyFill="1" applyBorder="1" applyAlignment="1"/>
    <xf numFmtId="0" fontId="0" fillId="0" borderId="39" xfId="0" applyBorder="1" applyAlignment="1">
      <alignment horizontal="center" vertical="center"/>
    </xf>
    <xf numFmtId="0" fontId="9" fillId="3" borderId="39" xfId="0" applyNumberFormat="1" applyFont="1" applyFill="1" applyBorder="1" applyAlignment="1">
      <alignment horizontal="center"/>
    </xf>
    <xf numFmtId="0" fontId="9" fillId="3" borderId="40" xfId="0" applyNumberFormat="1" applyFont="1" applyFill="1" applyBorder="1" applyAlignment="1">
      <alignment horizontal="center"/>
    </xf>
    <xf numFmtId="0" fontId="0" fillId="10" borderId="39" xfId="0" applyFill="1" applyBorder="1">
      <alignment vertical="center"/>
    </xf>
    <xf numFmtId="0" fontId="9" fillId="0" borderId="30" xfId="0" applyNumberFormat="1" applyFont="1" applyFill="1" applyBorder="1" applyAlignment="1"/>
    <xf numFmtId="179" fontId="9" fillId="0" borderId="0" xfId="2" applyNumberFormat="1" applyFont="1" applyFill="1" applyBorder="1" applyAlignment="1"/>
    <xf numFmtId="0" fontId="9" fillId="0" borderId="33" xfId="0" applyNumberFormat="1" applyFont="1" applyFill="1" applyBorder="1" applyAlignment="1"/>
    <xf numFmtId="0" fontId="9" fillId="0" borderId="36" xfId="0" applyNumberFormat="1" applyFont="1" applyFill="1" applyBorder="1" applyAlignment="1"/>
    <xf numFmtId="180" fontId="9" fillId="10" borderId="27" xfId="0" applyNumberFormat="1" applyFont="1" applyFill="1" applyBorder="1" applyAlignment="1"/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0" fillId="3" borderId="39" xfId="0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81" fontId="0" fillId="0" borderId="39" xfId="0" applyNumberFormat="1" applyBorder="1" applyAlignment="1">
      <alignment horizontal="center" vertical="center"/>
    </xf>
    <xf numFmtId="0" fontId="6" fillId="15" borderId="0" xfId="0" applyFont="1" applyFill="1">
      <alignment vertical="center"/>
    </xf>
    <xf numFmtId="0" fontId="0" fillId="15" borderId="0" xfId="0" applyFill="1">
      <alignment vertical="center"/>
    </xf>
    <xf numFmtId="0" fontId="20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0" fillId="10" borderId="39" xfId="0" applyFill="1" applyBorder="1" applyAlignment="1">
      <alignment horizontal="right" vertical="center"/>
    </xf>
    <xf numFmtId="0" fontId="23" fillId="11" borderId="5" xfId="0" applyFont="1" applyFill="1" applyBorder="1" applyAlignment="1">
      <alignment horizontal="center" vertical="center"/>
    </xf>
    <xf numFmtId="0" fontId="23" fillId="11" borderId="6" xfId="0" applyFont="1" applyFill="1" applyBorder="1" applyAlignment="1">
      <alignment horizontal="center" vertical="center"/>
    </xf>
    <xf numFmtId="0" fontId="23" fillId="11" borderId="9" xfId="0" applyFont="1" applyFill="1" applyBorder="1" applyAlignment="1">
      <alignment horizontal="center" vertical="center"/>
    </xf>
    <xf numFmtId="0" fontId="23" fillId="11" borderId="0" xfId="0" applyFont="1" applyFill="1" applyBorder="1" applyAlignment="1">
      <alignment horizontal="center" vertical="center"/>
    </xf>
    <xf numFmtId="0" fontId="23" fillId="11" borderId="12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 wrapText="1"/>
    </xf>
    <xf numFmtId="0" fontId="0" fillId="12" borderId="7" xfId="0" applyFill="1" applyBorder="1" applyAlignment="1">
      <alignment horizontal="center" vertical="center" wrapText="1"/>
    </xf>
    <xf numFmtId="0" fontId="0" fillId="12" borderId="0" xfId="0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2" borderId="13" xfId="0" applyFill="1" applyBorder="1" applyAlignment="1">
      <alignment horizontal="center" vertical="center" wrapText="1"/>
    </xf>
    <xf numFmtId="0" fontId="0" fillId="12" borderId="14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123824</xdr:rowOff>
    </xdr:from>
    <xdr:to>
      <xdr:col>4</xdr:col>
      <xdr:colOff>504825</xdr:colOff>
      <xdr:row>7</xdr:row>
      <xdr:rowOff>533400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47650" y="447674"/>
          <a:ext cx="2486025" cy="1219201"/>
        </a:xfrm>
        <a:prstGeom prst="rect">
          <a:avLst/>
        </a:prstGeom>
        <a:solidFill>
          <a:srgbClr val="9999FF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LARGE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ラージ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40</xdr:row>
      <xdr:rowOff>66675</xdr:rowOff>
    </xdr:from>
    <xdr:to>
      <xdr:col>13</xdr:col>
      <xdr:colOff>180975</xdr:colOff>
      <xdr:row>44</xdr:row>
      <xdr:rowOff>38100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1104900" y="8229600"/>
          <a:ext cx="6486525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619125</xdr:colOff>
      <xdr:row>25</xdr:row>
      <xdr:rowOff>133350</xdr:rowOff>
    </xdr:from>
    <xdr:to>
      <xdr:col>4</xdr:col>
      <xdr:colOff>152400</xdr:colOff>
      <xdr:row>27</xdr:row>
      <xdr:rowOff>0</xdr:rowOff>
    </xdr:to>
    <xdr:pic>
      <xdr:nvPicPr>
        <xdr:cNvPr id="8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52650" y="56959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228600</xdr:colOff>
      <xdr:row>7</xdr:row>
      <xdr:rowOff>685800</xdr:rowOff>
    </xdr:from>
    <xdr:to>
      <xdr:col>4</xdr:col>
      <xdr:colOff>361950</xdr:colOff>
      <xdr:row>7</xdr:row>
      <xdr:rowOff>1304925</xdr:rowOff>
    </xdr:to>
    <xdr:sp macro="" textlink="">
      <xdr:nvSpPr>
        <xdr:cNvPr id="9" name="Text Box 759" descr="キャンバス"/>
        <xdr:cNvSpPr txBox="1">
          <a:spLocks noChangeArrowheads="1"/>
        </xdr:cNvSpPr>
      </xdr:nvSpPr>
      <xdr:spPr bwMode="auto">
        <a:xfrm>
          <a:off x="447675" y="1819275"/>
          <a:ext cx="2143125" cy="619125"/>
        </a:xfrm>
        <a:prstGeom prst="rect">
          <a:avLst/>
        </a:prstGeom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指定したセルの範囲内で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指定した順位番目の大きな数値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4</xdr:col>
      <xdr:colOff>485775</xdr:colOff>
      <xdr:row>60</xdr:row>
      <xdr:rowOff>133350</xdr:rowOff>
    </xdr:from>
    <xdr:to>
      <xdr:col>5</xdr:col>
      <xdr:colOff>19050</xdr:colOff>
      <xdr:row>61</xdr:row>
      <xdr:rowOff>152400</xdr:rowOff>
    </xdr:to>
    <xdr:pic>
      <xdr:nvPicPr>
        <xdr:cNvPr id="10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14625" y="115443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104775</xdr:colOff>
      <xdr:row>88</xdr:row>
      <xdr:rowOff>28575</xdr:rowOff>
    </xdr:from>
    <xdr:to>
      <xdr:col>1</xdr:col>
      <xdr:colOff>457200</xdr:colOff>
      <xdr:row>89</xdr:row>
      <xdr:rowOff>76200</xdr:rowOff>
    </xdr:to>
    <xdr:pic>
      <xdr:nvPicPr>
        <xdr:cNvPr id="11" name="Picture 81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159734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53</xdr:row>
      <xdr:rowOff>152400</xdr:rowOff>
    </xdr:from>
    <xdr:to>
      <xdr:col>1</xdr:col>
      <xdr:colOff>533400</xdr:colOff>
      <xdr:row>55</xdr:row>
      <xdr:rowOff>0</xdr:rowOff>
    </xdr:to>
    <xdr:pic>
      <xdr:nvPicPr>
        <xdr:cNvPr id="12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57175" y="103155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88</xdr:row>
      <xdr:rowOff>28575</xdr:rowOff>
    </xdr:from>
    <xdr:to>
      <xdr:col>9</xdr:col>
      <xdr:colOff>495300</xdr:colOff>
      <xdr:row>89</xdr:row>
      <xdr:rowOff>19050</xdr:rowOff>
    </xdr:to>
    <xdr:pic>
      <xdr:nvPicPr>
        <xdr:cNvPr id="13" name="Picture 85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5825" y="1597342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109</xdr:row>
      <xdr:rowOff>9525</xdr:rowOff>
    </xdr:from>
    <xdr:to>
      <xdr:col>1</xdr:col>
      <xdr:colOff>419100</xdr:colOff>
      <xdr:row>110</xdr:row>
      <xdr:rowOff>114300</xdr:rowOff>
    </xdr:to>
    <xdr:pic>
      <xdr:nvPicPr>
        <xdr:cNvPr id="14" name="Picture 85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193929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113</xdr:row>
      <xdr:rowOff>57150</xdr:rowOff>
    </xdr:from>
    <xdr:to>
      <xdr:col>2</xdr:col>
      <xdr:colOff>590550</xdr:colOff>
      <xdr:row>114</xdr:row>
      <xdr:rowOff>104775</xdr:rowOff>
    </xdr:to>
    <xdr:pic>
      <xdr:nvPicPr>
        <xdr:cNvPr id="15" name="Picture 85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33450" y="2008822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57150</xdr:colOff>
      <xdr:row>127</xdr:row>
      <xdr:rowOff>76200</xdr:rowOff>
    </xdr:from>
    <xdr:to>
      <xdr:col>9</xdr:col>
      <xdr:colOff>552450</xdr:colOff>
      <xdr:row>127</xdr:row>
      <xdr:rowOff>285750</xdr:rowOff>
    </xdr:to>
    <xdr:pic>
      <xdr:nvPicPr>
        <xdr:cNvPr id="16" name="Picture 86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52975" y="22374225"/>
          <a:ext cx="495300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180975</xdr:colOff>
      <xdr:row>2</xdr:row>
      <xdr:rowOff>76200</xdr:rowOff>
    </xdr:from>
    <xdr:to>
      <xdr:col>17</xdr:col>
      <xdr:colOff>95250</xdr:colOff>
      <xdr:row>7</xdr:row>
      <xdr:rowOff>923925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400050"/>
          <a:ext cx="7077075" cy="165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57150</xdr:colOff>
      <xdr:row>18</xdr:row>
      <xdr:rowOff>76200</xdr:rowOff>
    </xdr:from>
    <xdr:to>
      <xdr:col>15</xdr:col>
      <xdr:colOff>266700</xdr:colOff>
      <xdr:row>39</xdr:row>
      <xdr:rowOff>85725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4457700"/>
          <a:ext cx="4314825" cy="362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38100</xdr:colOff>
      <xdr:row>61</xdr:row>
      <xdr:rowOff>38100</xdr:rowOff>
    </xdr:from>
    <xdr:to>
      <xdr:col>17</xdr:col>
      <xdr:colOff>171450</xdr:colOff>
      <xdr:row>69</xdr:row>
      <xdr:rowOff>38100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11811000"/>
          <a:ext cx="489585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121</xdr:row>
      <xdr:rowOff>114300</xdr:rowOff>
    </xdr:from>
    <xdr:to>
      <xdr:col>6</xdr:col>
      <xdr:colOff>438150</xdr:colOff>
      <xdr:row>129</xdr:row>
      <xdr:rowOff>104775</xdr:rowOff>
    </xdr:to>
    <xdr:pic>
      <xdr:nvPicPr>
        <xdr:cNvPr id="26" name="図 2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22250400"/>
          <a:ext cx="268605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495300</xdr:colOff>
      <xdr:row>137</xdr:row>
      <xdr:rowOff>76200</xdr:rowOff>
    </xdr:from>
    <xdr:to>
      <xdr:col>5</xdr:col>
      <xdr:colOff>523875</xdr:colOff>
      <xdr:row>145</xdr:row>
      <xdr:rowOff>123825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24917400"/>
          <a:ext cx="273367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514350</xdr:colOff>
      <xdr:row>127</xdr:row>
      <xdr:rowOff>47625</xdr:rowOff>
    </xdr:from>
    <xdr:to>
      <xdr:col>19</xdr:col>
      <xdr:colOff>590550</xdr:colOff>
      <xdr:row>137</xdr:row>
      <xdr:rowOff>9525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20125" y="23193375"/>
          <a:ext cx="3429000" cy="165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266700</xdr:colOff>
      <xdr:row>143</xdr:row>
      <xdr:rowOff>123825</xdr:rowOff>
    </xdr:from>
    <xdr:to>
      <xdr:col>17</xdr:col>
      <xdr:colOff>400050</xdr:colOff>
      <xdr:row>153</xdr:row>
      <xdr:rowOff>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25955625"/>
          <a:ext cx="2809875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85725</xdr:colOff>
      <xdr:row>69</xdr:row>
      <xdr:rowOff>85725</xdr:rowOff>
    </xdr:from>
    <xdr:to>
      <xdr:col>20</xdr:col>
      <xdr:colOff>142875</xdr:colOff>
      <xdr:row>93</xdr:row>
      <xdr:rowOff>123825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0" y="13230225"/>
          <a:ext cx="4095750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46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8.125" customWidth="1"/>
    <col min="3" max="7" width="9.125" customWidth="1"/>
    <col min="8" max="8" width="3.5" customWidth="1"/>
    <col min="9" max="9" width="1.5" customWidth="1"/>
    <col min="10" max="10" width="8.25" customWidth="1"/>
    <col min="11" max="15" width="9.125" customWidth="1"/>
    <col min="16" max="16" width="7.875" customWidth="1"/>
  </cols>
  <sheetData>
    <row r="1" spans="1:16" ht="12.75" customHeight="1">
      <c r="A1" s="109" t="s">
        <v>95</v>
      </c>
      <c r="B1" s="109"/>
      <c r="C1" s="109"/>
      <c r="D1" s="109"/>
      <c r="E1" s="109"/>
      <c r="F1" s="109"/>
      <c r="G1" s="109"/>
    </row>
    <row r="8" spans="1:16" ht="122.25" customHeight="1"/>
    <row r="9" spans="1:16" ht="16.5" customHeight="1" thickBot="1">
      <c r="C9" s="110" t="s">
        <v>0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2"/>
      <c r="O9" s="2"/>
    </row>
    <row r="10" spans="1:16" s="3" customFormat="1" ht="12.75" customHeight="1" thickTop="1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6" s="3" customFormat="1" ht="12.75" customHeight="1">
      <c r="F11" s="5" t="s">
        <v>1</v>
      </c>
      <c r="G11" s="6"/>
      <c r="H11" s="6"/>
      <c r="I11" s="6"/>
      <c r="J11" s="6"/>
      <c r="K11" s="4"/>
      <c r="L11" s="4"/>
      <c r="M11" s="4"/>
      <c r="N11" s="4"/>
      <c r="O11" s="4"/>
    </row>
    <row r="12" spans="1:16" ht="12.75" customHeight="1">
      <c r="A12" s="3"/>
      <c r="C12" s="3"/>
      <c r="D12" s="3"/>
      <c r="E12" s="7"/>
      <c r="F12" s="8"/>
      <c r="G12" s="9"/>
      <c r="H12" s="10"/>
      <c r="I12" s="3"/>
      <c r="J12" s="3"/>
      <c r="K12" s="3"/>
      <c r="L12" s="3"/>
      <c r="M12" s="3"/>
      <c r="N12" s="3"/>
      <c r="O12" s="3"/>
      <c r="P12" s="3"/>
    </row>
    <row r="14" spans="1:16" ht="12.75" customHeight="1">
      <c r="D14" s="113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2.75" customHeight="1">
      <c r="D15" s="114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2.75" customHeight="1">
      <c r="D16" s="114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>
      <c r="D17" s="114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4.25" thickBot="1">
      <c r="D18" s="115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4.25" thickTop="1"/>
    <row r="21" spans="2:14" ht="14.25" thickBot="1">
      <c r="B21" s="116" t="s">
        <v>8</v>
      </c>
      <c r="C21" s="117"/>
      <c r="D21" s="118"/>
      <c r="E21" s="20"/>
      <c r="F21" s="20"/>
      <c r="G21" s="20"/>
      <c r="H21" s="20"/>
    </row>
    <row r="22" spans="2:14" ht="14.25" thickTop="1">
      <c r="D22" s="20"/>
      <c r="E22" s="20"/>
      <c r="F22" s="20"/>
      <c r="G22" s="20"/>
      <c r="H22" s="20"/>
    </row>
    <row r="23" spans="2:14" ht="13.5">
      <c r="B23" t="s">
        <v>9</v>
      </c>
      <c r="D23" s="20"/>
      <c r="E23" s="20"/>
      <c r="F23" s="20"/>
      <c r="G23" s="20"/>
      <c r="H23" s="20"/>
    </row>
    <row r="24" spans="2:14" ht="13.5">
      <c r="B24" s="21" t="s">
        <v>97</v>
      </c>
      <c r="D24" s="20"/>
      <c r="E24" s="20"/>
      <c r="F24" s="20"/>
      <c r="G24" s="20"/>
      <c r="H24" s="20"/>
    </row>
    <row r="25" spans="2:14" ht="13.5">
      <c r="B25" s="22" t="s">
        <v>10</v>
      </c>
      <c r="D25" s="20"/>
      <c r="E25" s="20"/>
      <c r="F25" s="20"/>
      <c r="G25" s="20"/>
      <c r="H25" s="20"/>
    </row>
    <row r="26" spans="2:14" ht="13.5">
      <c r="B26" s="22" t="s">
        <v>11</v>
      </c>
      <c r="D26" s="20"/>
      <c r="E26" s="20"/>
      <c r="F26" s="20"/>
      <c r="G26" s="20"/>
      <c r="H26" s="20"/>
    </row>
    <row r="27" spans="2:14" ht="13.5">
      <c r="B27" s="22" t="s">
        <v>12</v>
      </c>
      <c r="D27" s="20"/>
      <c r="E27" s="20"/>
      <c r="F27" s="20"/>
      <c r="G27" s="20"/>
      <c r="H27" s="20"/>
    </row>
    <row r="28" spans="2:14" ht="13.5">
      <c r="B28" s="23" t="s">
        <v>13</v>
      </c>
    </row>
    <row r="29" spans="2:14" ht="13.5">
      <c r="B29" s="24" t="s">
        <v>14</v>
      </c>
      <c r="C29" s="3"/>
    </row>
    <row r="30" spans="2:14" ht="13.5">
      <c r="B30" s="23" t="s">
        <v>15</v>
      </c>
    </row>
    <row r="31" spans="2:14" ht="13.5">
      <c r="B31" s="23" t="s">
        <v>16</v>
      </c>
    </row>
    <row r="32" spans="2:14" ht="13.5">
      <c r="B32" s="23" t="s">
        <v>17</v>
      </c>
    </row>
    <row r="33" spans="2:14" ht="13.5">
      <c r="B33" s="23" t="s">
        <v>18</v>
      </c>
    </row>
    <row r="34" spans="2:14" ht="13.5">
      <c r="B34" s="23"/>
    </row>
    <row r="36" spans="2:14" s="3" customFormat="1" ht="13.5">
      <c r="C36" s="119" t="s">
        <v>19</v>
      </c>
      <c r="D36" s="120"/>
      <c r="E36" s="120"/>
      <c r="F36" s="120"/>
      <c r="G36" s="121"/>
    </row>
    <row r="37" spans="2:14" s="3" customFormat="1" ht="14.25" thickBot="1">
      <c r="C37" s="122"/>
      <c r="D37" s="123"/>
      <c r="E37" s="123"/>
      <c r="F37" s="123"/>
      <c r="G37" s="124"/>
    </row>
    <row r="38" spans="2:14" ht="14.25" thickTop="1"/>
    <row r="46" spans="2:14" ht="13.5"/>
    <row r="47" spans="2:14" ht="12.75" customHeight="1">
      <c r="K47" s="108" t="s">
        <v>20</v>
      </c>
      <c r="L47" s="108"/>
      <c r="M47" s="108"/>
      <c r="N47" s="108"/>
    </row>
    <row r="49" spans="2:15" ht="13.5">
      <c r="B49" s="25" t="s">
        <v>21</v>
      </c>
      <c r="C49" s="26"/>
      <c r="D49" s="26"/>
      <c r="E49" s="26"/>
      <c r="J49" s="25" t="s">
        <v>21</v>
      </c>
      <c r="K49" s="26"/>
      <c r="L49" s="26"/>
      <c r="M49" s="26"/>
    </row>
    <row r="52" spans="2:15" ht="14.25" thickBot="1">
      <c r="B52" s="27" t="s">
        <v>22</v>
      </c>
    </row>
    <row r="53" spans="2:15" ht="18" thickTop="1">
      <c r="C53" t="s">
        <v>23</v>
      </c>
      <c r="G53" s="28"/>
      <c r="J53" s="29"/>
      <c r="K53" s="29"/>
      <c r="N53" s="30" t="s">
        <v>24</v>
      </c>
      <c r="O53" s="31" t="s">
        <v>25</v>
      </c>
    </row>
    <row r="54" spans="2:15" ht="13.5">
      <c r="G54" s="28"/>
      <c r="J54" s="29"/>
      <c r="K54" s="29"/>
      <c r="N54" s="32" t="s">
        <v>26</v>
      </c>
      <c r="O54" s="33">
        <v>120800</v>
      </c>
    </row>
    <row r="55" spans="2:15" ht="13.5">
      <c r="G55" s="34" t="s">
        <v>27</v>
      </c>
      <c r="J55" s="29"/>
      <c r="K55" s="29"/>
      <c r="N55" s="35" t="s">
        <v>28</v>
      </c>
      <c r="O55" s="36">
        <v>56000</v>
      </c>
    </row>
    <row r="56" spans="2:15" ht="13.5">
      <c r="C56" t="s">
        <v>29</v>
      </c>
      <c r="F56" s="37"/>
      <c r="G56" s="28">
        <f>LARGE(O54:O61,2)</f>
        <v>209000</v>
      </c>
      <c r="J56" s="29"/>
      <c r="K56" s="29"/>
      <c r="N56" s="35" t="s">
        <v>30</v>
      </c>
      <c r="O56" s="36">
        <v>98500</v>
      </c>
    </row>
    <row r="57" spans="2:15" ht="13.5">
      <c r="G57" s="28"/>
      <c r="J57" s="29"/>
      <c r="K57" s="29"/>
      <c r="N57" s="35" t="s">
        <v>31</v>
      </c>
      <c r="O57" s="36">
        <v>209000</v>
      </c>
    </row>
    <row r="58" spans="2:15" ht="13.5">
      <c r="G58" s="38"/>
      <c r="H58" s="39"/>
      <c r="I58" s="39"/>
      <c r="J58" s="29"/>
      <c r="K58" s="40"/>
      <c r="N58" s="35" t="s">
        <v>32</v>
      </c>
      <c r="O58" s="36">
        <v>4800</v>
      </c>
    </row>
    <row r="59" spans="2:15" ht="13.5">
      <c r="G59" s="20"/>
      <c r="J59" s="29"/>
      <c r="K59" s="40"/>
      <c r="N59" s="35" t="s">
        <v>33</v>
      </c>
      <c r="O59" s="36">
        <v>590300</v>
      </c>
    </row>
    <row r="60" spans="2:15" ht="14.25" thickBot="1">
      <c r="B60" s="41" t="s">
        <v>34</v>
      </c>
      <c r="J60" s="29"/>
      <c r="K60" s="40"/>
      <c r="N60" s="35" t="s">
        <v>35</v>
      </c>
      <c r="O60" s="36">
        <v>76900</v>
      </c>
    </row>
    <row r="61" spans="2:15" ht="15" thickTop="1" thickBot="1">
      <c r="B61" s="42"/>
      <c r="C61" t="s">
        <v>36</v>
      </c>
      <c r="J61" s="29"/>
      <c r="K61" s="40"/>
      <c r="N61" s="43" t="s">
        <v>37</v>
      </c>
      <c r="O61" s="44">
        <v>13900</v>
      </c>
    </row>
    <row r="62" spans="2:15" ht="13.5">
      <c r="B62" s="42"/>
      <c r="C62" t="s">
        <v>38</v>
      </c>
      <c r="J62" s="29"/>
      <c r="K62" s="40"/>
    </row>
    <row r="63" spans="2:15" ht="13.5">
      <c r="B63" s="42"/>
      <c r="C63" t="s">
        <v>39</v>
      </c>
      <c r="J63" s="29"/>
      <c r="K63" s="40"/>
    </row>
    <row r="64" spans="2:15" ht="13.5">
      <c r="B64" s="42"/>
      <c r="C64" t="s">
        <v>40</v>
      </c>
      <c r="J64" s="29"/>
      <c r="K64" s="40"/>
    </row>
    <row r="65" spans="2:15" ht="13.5">
      <c r="B65" s="42"/>
      <c r="C65" t="s">
        <v>41</v>
      </c>
      <c r="J65" s="29"/>
      <c r="K65" s="40"/>
    </row>
    <row r="66" spans="2:15" ht="13.5">
      <c r="C66" t="s">
        <v>42</v>
      </c>
      <c r="J66" s="45"/>
    </row>
    <row r="67" spans="2:15" ht="13.5">
      <c r="J67" s="45"/>
    </row>
    <row r="68" spans="2:15" ht="13.5">
      <c r="J68" s="45"/>
    </row>
    <row r="69" spans="2:15" ht="13.5">
      <c r="B69" s="42"/>
      <c r="J69" s="45"/>
    </row>
    <row r="70" spans="2:15" ht="13.5">
      <c r="B70" s="42"/>
      <c r="J70" s="45"/>
    </row>
    <row r="71" spans="2:15" ht="13.5">
      <c r="B71" s="42"/>
      <c r="J71" s="45"/>
    </row>
    <row r="72" spans="2:15" ht="13.5">
      <c r="J72" s="45"/>
    </row>
    <row r="73" spans="2:15" ht="13.5">
      <c r="F73" s="46"/>
      <c r="G73" s="46"/>
      <c r="H73" s="46"/>
      <c r="I73" s="46"/>
      <c r="J73" s="46"/>
      <c r="K73" s="20"/>
    </row>
    <row r="74" spans="2:15" ht="13.5">
      <c r="F74" s="46"/>
      <c r="G74" s="46"/>
      <c r="H74" s="46"/>
      <c r="I74" s="46"/>
      <c r="J74" s="46"/>
      <c r="K74" s="20"/>
    </row>
    <row r="75" spans="2:15" ht="13.5">
      <c r="J75" s="45"/>
    </row>
    <row r="76" spans="2:15" ht="13.5">
      <c r="J76" s="45"/>
      <c r="K76" s="38"/>
      <c r="L76" s="47"/>
      <c r="M76" s="29"/>
      <c r="N76" s="48"/>
      <c r="O76" s="40"/>
    </row>
    <row r="77" spans="2:15" ht="13.5">
      <c r="C77" s="126" t="s">
        <v>43</v>
      </c>
      <c r="D77" s="127"/>
      <c r="E77" s="132" t="s">
        <v>44</v>
      </c>
      <c r="F77" s="132"/>
      <c r="G77" s="132"/>
      <c r="H77" s="132"/>
      <c r="I77" s="132"/>
      <c r="J77" s="132"/>
      <c r="K77" s="133"/>
      <c r="L77" s="47"/>
      <c r="M77" s="29"/>
      <c r="N77" s="48"/>
      <c r="O77" s="40"/>
    </row>
    <row r="78" spans="2:15" ht="13.5">
      <c r="C78" s="128"/>
      <c r="D78" s="129"/>
      <c r="E78" s="134"/>
      <c r="F78" s="134"/>
      <c r="G78" s="134"/>
      <c r="H78" s="134"/>
      <c r="I78" s="134"/>
      <c r="J78" s="134"/>
      <c r="K78" s="135"/>
      <c r="L78" s="47"/>
      <c r="M78" s="29"/>
      <c r="N78" s="48"/>
      <c r="O78" s="40"/>
    </row>
    <row r="79" spans="2:15" ht="13.5">
      <c r="C79" s="128"/>
      <c r="D79" s="129"/>
      <c r="E79" s="134"/>
      <c r="F79" s="134"/>
      <c r="G79" s="134"/>
      <c r="H79" s="134"/>
      <c r="I79" s="134"/>
      <c r="J79" s="134"/>
      <c r="K79" s="135"/>
      <c r="L79" s="47"/>
      <c r="M79" s="29"/>
      <c r="N79" s="48"/>
      <c r="O79" s="40"/>
    </row>
    <row r="80" spans="2:15" ht="13.5">
      <c r="C80" s="128"/>
      <c r="D80" s="129"/>
      <c r="E80" s="134"/>
      <c r="F80" s="134"/>
      <c r="G80" s="134"/>
      <c r="H80" s="134"/>
      <c r="I80" s="134"/>
      <c r="J80" s="134"/>
      <c r="K80" s="135"/>
      <c r="L80" s="47"/>
      <c r="M80" s="29"/>
      <c r="N80" s="48"/>
      <c r="O80" s="40"/>
    </row>
    <row r="81" spans="2:15" ht="14.25" thickBot="1">
      <c r="C81" s="130"/>
      <c r="D81" s="131"/>
      <c r="E81" s="136"/>
      <c r="F81" s="136"/>
      <c r="G81" s="136"/>
      <c r="H81" s="136"/>
      <c r="I81" s="136"/>
      <c r="J81" s="136"/>
      <c r="K81" s="137"/>
      <c r="L81" s="47"/>
      <c r="M81" s="29"/>
      <c r="N81" s="48"/>
      <c r="O81" s="40"/>
    </row>
    <row r="82" spans="2:15" ht="18" thickTop="1">
      <c r="C82" s="49"/>
      <c r="D82" s="49"/>
      <c r="E82" s="50"/>
      <c r="F82" s="50"/>
      <c r="G82" s="50"/>
      <c r="H82" s="50"/>
      <c r="I82" s="50"/>
      <c r="J82" s="50"/>
      <c r="K82" s="50"/>
      <c r="L82" s="47"/>
      <c r="M82" s="29"/>
      <c r="N82" s="48"/>
      <c r="O82" s="40"/>
    </row>
    <row r="83" spans="2:15" ht="17.25">
      <c r="C83" s="49"/>
      <c r="D83" s="49"/>
      <c r="E83" s="50"/>
      <c r="F83" s="50"/>
      <c r="G83" s="50"/>
      <c r="H83" s="50"/>
      <c r="I83" s="50"/>
      <c r="J83" s="50"/>
      <c r="K83" s="50"/>
      <c r="L83" s="47"/>
      <c r="M83" s="29"/>
      <c r="N83" s="48"/>
      <c r="O83" s="40"/>
    </row>
    <row r="84" spans="2:15" ht="13.5">
      <c r="C84" s="51"/>
      <c r="D84" s="51"/>
      <c r="E84" s="51"/>
      <c r="F84" s="51"/>
      <c r="G84" s="51"/>
      <c r="H84" s="51"/>
      <c r="I84" s="51"/>
      <c r="J84" s="52"/>
      <c r="K84" s="38"/>
      <c r="L84" s="47"/>
      <c r="M84" s="29"/>
      <c r="N84" s="48"/>
      <c r="O84" s="40"/>
    </row>
    <row r="85" spans="2:15" ht="14.25">
      <c r="B85" s="106" t="s">
        <v>96</v>
      </c>
      <c r="C85" s="107"/>
      <c r="D85" s="107"/>
      <c r="E85" s="107"/>
      <c r="J85" s="106" t="s">
        <v>96</v>
      </c>
      <c r="K85" s="107"/>
      <c r="L85" s="107"/>
      <c r="M85" s="107"/>
      <c r="N85" s="48"/>
      <c r="O85" s="40"/>
    </row>
    <row r="86" spans="2:15" ht="13.5">
      <c r="J86" s="45"/>
      <c r="K86" s="38"/>
      <c r="L86" s="47"/>
      <c r="M86" s="29"/>
      <c r="N86" s="48"/>
      <c r="O86" s="40"/>
    </row>
    <row r="87" spans="2:15" ht="13.5">
      <c r="J87" s="45"/>
      <c r="O87" s="40"/>
    </row>
    <row r="88" spans="2:15" ht="13.5">
      <c r="J88" s="45"/>
    </row>
    <row r="89" spans="2:15" ht="17.25">
      <c r="C89" s="53" t="s">
        <v>45</v>
      </c>
      <c r="K89" s="53" t="s">
        <v>45</v>
      </c>
    </row>
    <row r="90" spans="2:15" ht="13.5"/>
    <row r="92" spans="2:15" ht="13.5">
      <c r="K92" s="108" t="s">
        <v>20</v>
      </c>
      <c r="L92" s="108"/>
      <c r="M92" s="108"/>
      <c r="N92" s="108"/>
    </row>
    <row r="95" spans="2:15" ht="13.5">
      <c r="B95" s="54" t="s">
        <v>46</v>
      </c>
      <c r="C95" s="55" t="s">
        <v>24</v>
      </c>
      <c r="D95" s="54" t="s">
        <v>47</v>
      </c>
      <c r="E95" s="55" t="s">
        <v>48</v>
      </c>
      <c r="F95" s="56" t="s">
        <v>49</v>
      </c>
      <c r="G95" s="57" t="s">
        <v>50</v>
      </c>
      <c r="H95" s="58"/>
      <c r="I95" s="59"/>
      <c r="J95" s="54" t="s">
        <v>51</v>
      </c>
      <c r="K95" s="55" t="s">
        <v>24</v>
      </c>
      <c r="L95" s="54" t="s">
        <v>47</v>
      </c>
      <c r="M95" s="55" t="s">
        <v>48</v>
      </c>
      <c r="N95" s="56" t="s">
        <v>49</v>
      </c>
      <c r="O95" s="57" t="s">
        <v>50</v>
      </c>
    </row>
    <row r="96" spans="2:15" ht="13.5">
      <c r="B96" s="60" t="s">
        <v>52</v>
      </c>
      <c r="C96" s="61" t="s">
        <v>53</v>
      </c>
      <c r="D96" s="62">
        <v>76</v>
      </c>
      <c r="E96" s="63">
        <v>72</v>
      </c>
      <c r="F96" s="64">
        <f>E96/D96</f>
        <v>0.94736842105263153</v>
      </c>
      <c r="G96" s="65">
        <f>_xlfn.RANK.EQ(E96,$E$96:$E$104,0)</f>
        <v>5</v>
      </c>
      <c r="H96" s="66"/>
      <c r="I96" s="67"/>
      <c r="J96" s="60" t="s">
        <v>54</v>
      </c>
      <c r="K96" s="61" t="s">
        <v>53</v>
      </c>
      <c r="L96" s="62">
        <v>76</v>
      </c>
      <c r="M96" s="63">
        <v>72</v>
      </c>
      <c r="N96" s="68"/>
      <c r="O96" s="65"/>
    </row>
    <row r="97" spans="2:15" ht="13.5">
      <c r="B97" s="69" t="s">
        <v>55</v>
      </c>
      <c r="C97" s="70" t="s">
        <v>56</v>
      </c>
      <c r="D97" s="71">
        <v>68</v>
      </c>
      <c r="E97" s="72">
        <v>70</v>
      </c>
      <c r="F97" s="73">
        <f t="shared" ref="F97:F104" si="0">E97/D97</f>
        <v>1.0294117647058822</v>
      </c>
      <c r="G97" s="74">
        <f t="shared" ref="G97:G104" si="1">_xlfn.RANK.EQ(E97,$E$96:$E$104,0)</f>
        <v>7</v>
      </c>
      <c r="H97" s="67"/>
      <c r="I97" s="67"/>
      <c r="J97" s="69" t="s">
        <v>57</v>
      </c>
      <c r="K97" s="70" t="s">
        <v>56</v>
      </c>
      <c r="L97" s="71">
        <v>68</v>
      </c>
      <c r="M97" s="72">
        <v>70</v>
      </c>
      <c r="N97" s="75"/>
      <c r="O97" s="74"/>
    </row>
    <row r="98" spans="2:15" ht="13.5">
      <c r="B98" s="69" t="s">
        <v>58</v>
      </c>
      <c r="C98" s="70" t="s">
        <v>59</v>
      </c>
      <c r="D98" s="71">
        <v>88</v>
      </c>
      <c r="E98" s="72">
        <v>69</v>
      </c>
      <c r="F98" s="73">
        <f t="shared" si="0"/>
        <v>0.78409090909090906</v>
      </c>
      <c r="G98" s="74">
        <f t="shared" si="1"/>
        <v>8</v>
      </c>
      <c r="H98" s="67"/>
      <c r="I98" s="67"/>
      <c r="J98" s="69" t="s">
        <v>60</v>
      </c>
      <c r="K98" s="70" t="s">
        <v>59</v>
      </c>
      <c r="L98" s="71">
        <v>88</v>
      </c>
      <c r="M98" s="72">
        <v>69</v>
      </c>
      <c r="N98" s="75"/>
      <c r="O98" s="74"/>
    </row>
    <row r="99" spans="2:15" ht="13.5">
      <c r="B99" s="69" t="s">
        <v>61</v>
      </c>
      <c r="C99" s="70" t="s">
        <v>62</v>
      </c>
      <c r="D99" s="71">
        <v>68</v>
      </c>
      <c r="E99" s="72">
        <v>73</v>
      </c>
      <c r="F99" s="73">
        <f t="shared" si="0"/>
        <v>1.0735294117647058</v>
      </c>
      <c r="G99" s="74">
        <f t="shared" si="1"/>
        <v>4</v>
      </c>
      <c r="H99" s="67"/>
      <c r="I99" s="67"/>
      <c r="J99" s="69" t="s">
        <v>61</v>
      </c>
      <c r="K99" s="70" t="s">
        <v>62</v>
      </c>
      <c r="L99" s="71">
        <v>68</v>
      </c>
      <c r="M99" s="72">
        <v>73</v>
      </c>
      <c r="N99" s="75"/>
      <c r="O99" s="74"/>
    </row>
    <row r="100" spans="2:15" ht="13.5">
      <c r="B100" s="69" t="s">
        <v>63</v>
      </c>
      <c r="C100" s="70" t="s">
        <v>64</v>
      </c>
      <c r="D100" s="71">
        <v>78</v>
      </c>
      <c r="E100" s="72">
        <v>72</v>
      </c>
      <c r="F100" s="73">
        <f t="shared" si="0"/>
        <v>0.92307692307692313</v>
      </c>
      <c r="G100" s="74">
        <f t="shared" si="1"/>
        <v>5</v>
      </c>
      <c r="H100" s="66"/>
      <c r="I100" s="67"/>
      <c r="J100" s="69" t="s">
        <v>60</v>
      </c>
      <c r="K100" s="70" t="s">
        <v>64</v>
      </c>
      <c r="L100" s="71">
        <v>78</v>
      </c>
      <c r="M100" s="72">
        <v>72</v>
      </c>
      <c r="N100" s="75"/>
      <c r="O100" s="74"/>
    </row>
    <row r="101" spans="2:15" ht="13.5">
      <c r="B101" s="69" t="s">
        <v>65</v>
      </c>
      <c r="C101" s="70" t="s">
        <v>66</v>
      </c>
      <c r="D101" s="71">
        <v>72</v>
      </c>
      <c r="E101" s="72">
        <v>80</v>
      </c>
      <c r="F101" s="73">
        <f t="shared" si="0"/>
        <v>1.1111111111111112</v>
      </c>
      <c r="G101" s="74">
        <f t="shared" si="1"/>
        <v>2</v>
      </c>
      <c r="H101" s="67"/>
      <c r="I101" s="67"/>
      <c r="J101" s="69" t="s">
        <v>67</v>
      </c>
      <c r="K101" s="70" t="s">
        <v>66</v>
      </c>
      <c r="L101" s="71">
        <v>72</v>
      </c>
      <c r="M101" s="72">
        <v>80</v>
      </c>
      <c r="N101" s="75"/>
      <c r="O101" s="74"/>
    </row>
    <row r="102" spans="2:15" ht="13.5">
      <c r="B102" s="69" t="s">
        <v>68</v>
      </c>
      <c r="C102" s="70" t="s">
        <v>69</v>
      </c>
      <c r="D102" s="71">
        <v>79</v>
      </c>
      <c r="E102" s="72">
        <v>89</v>
      </c>
      <c r="F102" s="73">
        <f t="shared" si="0"/>
        <v>1.1265822784810127</v>
      </c>
      <c r="G102" s="74">
        <f t="shared" si="1"/>
        <v>1</v>
      </c>
      <c r="H102" s="67"/>
      <c r="I102" s="67"/>
      <c r="J102" s="69" t="s">
        <v>61</v>
      </c>
      <c r="K102" s="70" t="s">
        <v>69</v>
      </c>
      <c r="L102" s="71">
        <v>79</v>
      </c>
      <c r="M102" s="72">
        <v>89</v>
      </c>
      <c r="N102" s="75"/>
      <c r="O102" s="74"/>
    </row>
    <row r="103" spans="2:15" ht="13.5">
      <c r="B103" s="69" t="s">
        <v>70</v>
      </c>
      <c r="C103" s="70" t="s">
        <v>71</v>
      </c>
      <c r="D103" s="71">
        <v>80</v>
      </c>
      <c r="E103" s="72">
        <v>79</v>
      </c>
      <c r="F103" s="73">
        <f t="shared" si="0"/>
        <v>0.98750000000000004</v>
      </c>
      <c r="G103" s="74">
        <f t="shared" si="1"/>
        <v>3</v>
      </c>
      <c r="H103" s="67"/>
      <c r="I103" s="67"/>
      <c r="J103" s="69" t="s">
        <v>72</v>
      </c>
      <c r="K103" s="70" t="s">
        <v>71</v>
      </c>
      <c r="L103" s="71">
        <v>80</v>
      </c>
      <c r="M103" s="72">
        <v>79</v>
      </c>
      <c r="N103" s="75"/>
      <c r="O103" s="74"/>
    </row>
    <row r="104" spans="2:15" ht="13.5">
      <c r="B104" s="76" t="s">
        <v>57</v>
      </c>
      <c r="C104" s="77" t="s">
        <v>73</v>
      </c>
      <c r="D104" s="78">
        <v>76</v>
      </c>
      <c r="E104" s="79">
        <v>68</v>
      </c>
      <c r="F104" s="80">
        <f t="shared" si="0"/>
        <v>0.89473684210526316</v>
      </c>
      <c r="G104" s="81">
        <f t="shared" si="1"/>
        <v>9</v>
      </c>
      <c r="H104" s="67"/>
      <c r="I104" s="67"/>
      <c r="J104" s="76" t="s">
        <v>57</v>
      </c>
      <c r="K104" s="77" t="s">
        <v>73</v>
      </c>
      <c r="L104" s="78">
        <v>76</v>
      </c>
      <c r="M104" s="79">
        <v>68</v>
      </c>
      <c r="N104" s="82"/>
      <c r="O104" s="81"/>
    </row>
    <row r="105" spans="2:15" ht="13.5">
      <c r="B105" s="83"/>
      <c r="C105" s="84" t="s">
        <v>74</v>
      </c>
      <c r="D105" s="85">
        <f>AVERAGE(D96:D104)</f>
        <v>76.111111111111114</v>
      </c>
      <c r="E105" s="86">
        <f>AVERAGE(E96:E104)</f>
        <v>74.666666666666671</v>
      </c>
      <c r="F105" s="87"/>
      <c r="G105" s="88"/>
      <c r="H105" s="67"/>
      <c r="I105" s="67"/>
      <c r="J105" s="83"/>
      <c r="K105" s="84" t="s">
        <v>74</v>
      </c>
      <c r="L105" s="89"/>
      <c r="M105" s="90"/>
      <c r="N105" s="87"/>
      <c r="O105" s="88"/>
    </row>
    <row r="108" spans="2:15" ht="12.75" customHeight="1">
      <c r="B108" s="25" t="s">
        <v>21</v>
      </c>
      <c r="C108" s="26"/>
      <c r="D108" s="26"/>
      <c r="E108" s="26"/>
      <c r="J108" s="25" t="s">
        <v>21</v>
      </c>
      <c r="K108" s="26"/>
      <c r="L108" s="26"/>
      <c r="M108" s="26"/>
    </row>
    <row r="112" spans="2:15" ht="13.5">
      <c r="B112" s="1" t="s">
        <v>75</v>
      </c>
      <c r="C112" t="s">
        <v>76</v>
      </c>
      <c r="J112" s="39"/>
    </row>
    <row r="114" spans="4:15" ht="13.5">
      <c r="D114" s="91" t="s">
        <v>77</v>
      </c>
      <c r="E114" s="92" t="s">
        <v>47</v>
      </c>
      <c r="F114" s="92" t="s">
        <v>48</v>
      </c>
      <c r="J114" s="54" t="s">
        <v>78</v>
      </c>
      <c r="K114" s="55" t="s">
        <v>24</v>
      </c>
      <c r="L114" s="54" t="s">
        <v>47</v>
      </c>
      <c r="M114" s="93" t="s">
        <v>48</v>
      </c>
      <c r="N114" s="58"/>
      <c r="O114" s="58"/>
    </row>
    <row r="115" spans="4:15" ht="13.5">
      <c r="D115" s="91">
        <v>1</v>
      </c>
      <c r="E115" s="94"/>
      <c r="F115" s="94"/>
      <c r="J115" s="60" t="s">
        <v>63</v>
      </c>
      <c r="K115" s="61" t="s">
        <v>53</v>
      </c>
      <c r="L115" s="62">
        <v>76</v>
      </c>
      <c r="M115" s="95">
        <v>72</v>
      </c>
      <c r="N115" s="96"/>
      <c r="O115" s="58"/>
    </row>
    <row r="116" spans="4:15" ht="13.5">
      <c r="D116" s="91">
        <v>2</v>
      </c>
      <c r="E116" s="94"/>
      <c r="F116" s="94"/>
      <c r="J116" s="69" t="s">
        <v>57</v>
      </c>
      <c r="K116" s="70" t="s">
        <v>56</v>
      </c>
      <c r="L116" s="71">
        <v>68</v>
      </c>
      <c r="M116" s="97">
        <v>70</v>
      </c>
      <c r="N116" s="96"/>
      <c r="O116" s="58"/>
    </row>
    <row r="117" spans="4:15" ht="13.5">
      <c r="D117" s="91">
        <v>3</v>
      </c>
      <c r="E117" s="94"/>
      <c r="F117" s="94"/>
      <c r="J117" s="69" t="s">
        <v>52</v>
      </c>
      <c r="K117" s="70" t="s">
        <v>59</v>
      </c>
      <c r="L117" s="71">
        <v>88</v>
      </c>
      <c r="M117" s="97">
        <v>69</v>
      </c>
      <c r="N117" s="96"/>
      <c r="O117" s="58"/>
    </row>
    <row r="118" spans="4:15" ht="13.5">
      <c r="D118" s="91">
        <v>4</v>
      </c>
      <c r="E118" s="94"/>
      <c r="F118" s="94"/>
      <c r="J118" s="69" t="s">
        <v>79</v>
      </c>
      <c r="K118" s="70" t="s">
        <v>62</v>
      </c>
      <c r="L118" s="71">
        <v>68</v>
      </c>
      <c r="M118" s="97">
        <v>73</v>
      </c>
      <c r="N118" s="96"/>
      <c r="O118" s="58"/>
    </row>
    <row r="119" spans="4:15" ht="13.5">
      <c r="D119" s="91">
        <v>5</v>
      </c>
      <c r="E119" s="94"/>
      <c r="F119" s="94"/>
      <c r="J119" s="69" t="s">
        <v>80</v>
      </c>
      <c r="K119" s="70" t="s">
        <v>64</v>
      </c>
      <c r="L119" s="71">
        <v>78</v>
      </c>
      <c r="M119" s="97">
        <v>72</v>
      </c>
      <c r="N119" s="96"/>
      <c r="O119" s="58"/>
    </row>
    <row r="120" spans="4:15" ht="13.5">
      <c r="J120" s="69" t="s">
        <v>81</v>
      </c>
      <c r="K120" s="70" t="s">
        <v>66</v>
      </c>
      <c r="L120" s="71">
        <v>72</v>
      </c>
      <c r="M120" s="97">
        <v>80</v>
      </c>
      <c r="N120" s="96"/>
      <c r="O120" s="58"/>
    </row>
    <row r="121" spans="4:15" ht="13.5">
      <c r="J121" s="69" t="s">
        <v>79</v>
      </c>
      <c r="K121" s="70" t="s">
        <v>69</v>
      </c>
      <c r="L121" s="71">
        <v>79</v>
      </c>
      <c r="M121" s="97">
        <v>89</v>
      </c>
      <c r="N121" s="96"/>
      <c r="O121" s="58"/>
    </row>
    <row r="122" spans="4:15" ht="13.5">
      <c r="J122" s="69" t="s">
        <v>60</v>
      </c>
      <c r="K122" s="70" t="s">
        <v>71</v>
      </c>
      <c r="L122" s="71">
        <v>80</v>
      </c>
      <c r="M122" s="97">
        <v>79</v>
      </c>
      <c r="N122" s="96"/>
      <c r="O122" s="58"/>
    </row>
    <row r="123" spans="4:15" ht="13.5">
      <c r="J123" s="76" t="s">
        <v>82</v>
      </c>
      <c r="K123" s="77" t="s">
        <v>73</v>
      </c>
      <c r="L123" s="78">
        <v>76</v>
      </c>
      <c r="M123" s="98">
        <v>68</v>
      </c>
      <c r="N123" s="96"/>
      <c r="O123" s="58"/>
    </row>
    <row r="124" spans="4:15" ht="13.5">
      <c r="J124" s="83"/>
      <c r="K124" s="84" t="s">
        <v>74</v>
      </c>
      <c r="L124" s="85">
        <f>AVERAGE(L115:L123)</f>
        <v>76.111111111111114</v>
      </c>
      <c r="M124" s="99">
        <f>AVERAGE(M115:M123)</f>
        <v>74.666666666666671</v>
      </c>
      <c r="N124" s="67"/>
      <c r="O124" s="67"/>
    </row>
    <row r="127" spans="4:15" ht="13.5">
      <c r="K127" s="100" t="s">
        <v>83</v>
      </c>
    </row>
    <row r="128" spans="4:15" ht="13.5"/>
    <row r="129" spans="2:14" ht="13.5">
      <c r="J129" s="101" t="s">
        <v>84</v>
      </c>
      <c r="K129" t="s">
        <v>85</v>
      </c>
    </row>
    <row r="131" spans="2:14" ht="13.5">
      <c r="B131" s="102" t="s">
        <v>27</v>
      </c>
      <c r="C131" s="91" t="s">
        <v>77</v>
      </c>
      <c r="D131" s="92" t="s">
        <v>47</v>
      </c>
      <c r="E131" s="92" t="s">
        <v>48</v>
      </c>
      <c r="K131" s="103" t="s">
        <v>86</v>
      </c>
      <c r="L131" s="138" t="s">
        <v>87</v>
      </c>
      <c r="M131" s="138"/>
      <c r="N131" s="104" t="s">
        <v>27</v>
      </c>
    </row>
    <row r="132" spans="2:14" ht="13.5">
      <c r="C132" s="105">
        <v>1</v>
      </c>
      <c r="D132" s="94">
        <f>LARGE($L$115:$L$123,C132)</f>
        <v>88</v>
      </c>
      <c r="E132" s="94">
        <f>LARGE($M$115:$M$123,C132)</f>
        <v>89</v>
      </c>
      <c r="K132" s="91" t="s">
        <v>88</v>
      </c>
      <c r="L132" s="125"/>
      <c r="M132" s="125"/>
      <c r="N132">
        <f>SUMIF($J$115:$J$123,K132,$M$115:$M$123)</f>
        <v>292</v>
      </c>
    </row>
    <row r="133" spans="2:14" ht="13.5">
      <c r="C133" s="105">
        <v>2</v>
      </c>
      <c r="D133" s="94">
        <f>LARGE($L$115:$L$123,C133)</f>
        <v>80</v>
      </c>
      <c r="E133" s="94">
        <f>LARGE($M$115:$M$123,C133)</f>
        <v>80</v>
      </c>
      <c r="K133" s="91" t="s">
        <v>89</v>
      </c>
      <c r="L133" s="125"/>
      <c r="M133" s="125"/>
      <c r="N133">
        <f>SUMIF($J$115:$J$123,K133,$M$115:$M$123)</f>
        <v>162</v>
      </c>
    </row>
    <row r="134" spans="2:14" ht="13.5">
      <c r="C134" s="105">
        <v>3</v>
      </c>
      <c r="D134" s="94">
        <f>LARGE($L$115:$L$123,C134)</f>
        <v>79</v>
      </c>
      <c r="E134" s="94">
        <f>LARGE($M$115:$M$123,C134)</f>
        <v>79</v>
      </c>
      <c r="K134" s="91" t="s">
        <v>90</v>
      </c>
      <c r="L134" s="125"/>
      <c r="M134" s="125"/>
      <c r="N134">
        <f>SUMIF($J$115:$J$123,K134,$M$115:$M$123)</f>
        <v>218</v>
      </c>
    </row>
    <row r="135" spans="2:14" ht="13.5">
      <c r="C135" s="105">
        <v>4</v>
      </c>
      <c r="D135" s="94">
        <f>LARGE($L$115:$L$123,C135)</f>
        <v>78</v>
      </c>
      <c r="E135" s="94">
        <f>LARGE($M$115:$M$123,C135)</f>
        <v>73</v>
      </c>
    </row>
    <row r="136" spans="2:14" ht="13.5">
      <c r="C136" s="105">
        <v>5</v>
      </c>
      <c r="D136" s="94">
        <f>LARGE($L$115:$L$123,C136)</f>
        <v>76</v>
      </c>
      <c r="E136" s="94">
        <f>LARGE($M$115:$M$123,C136)</f>
        <v>72</v>
      </c>
    </row>
    <row r="141" spans="2:14" ht="13.5">
      <c r="J141" s="101" t="s">
        <v>91</v>
      </c>
      <c r="K141" t="s">
        <v>92</v>
      </c>
    </row>
    <row r="143" spans="2:14" ht="13.5">
      <c r="K143" s="103" t="s">
        <v>86</v>
      </c>
      <c r="L143" s="103" t="s">
        <v>93</v>
      </c>
      <c r="M143" s="104" t="s">
        <v>27</v>
      </c>
    </row>
    <row r="144" spans="2:14" ht="13.5">
      <c r="K144" s="91" t="s">
        <v>60</v>
      </c>
      <c r="L144" s="94"/>
      <c r="M144">
        <f>COUNTIF($J$115:$J$123,K144)</f>
        <v>4</v>
      </c>
    </row>
    <row r="145" spans="11:13" ht="13.5">
      <c r="K145" s="91" t="s">
        <v>94</v>
      </c>
      <c r="L145" s="94"/>
      <c r="M145">
        <f>COUNTIF($J$115:$J$123,K145)</f>
        <v>2</v>
      </c>
    </row>
    <row r="146" spans="11:13" ht="13.5">
      <c r="K146" s="91" t="s">
        <v>57</v>
      </c>
      <c r="L146" s="94"/>
      <c r="M146">
        <f>COUNTIF($J$115:$J$123,K146)</f>
        <v>3</v>
      </c>
    </row>
  </sheetData>
  <mergeCells count="13">
    <mergeCell ref="L134:M134"/>
    <mergeCell ref="C77:D81"/>
    <mergeCell ref="E77:K81"/>
    <mergeCell ref="K92:N92"/>
    <mergeCell ref="L131:M131"/>
    <mergeCell ref="L132:M132"/>
    <mergeCell ref="L133:M133"/>
    <mergeCell ref="K47:N47"/>
    <mergeCell ref="A1:G1"/>
    <mergeCell ref="C9:N9"/>
    <mergeCell ref="D14:D18"/>
    <mergeCell ref="B21:D21"/>
    <mergeCell ref="C36:G37"/>
  </mergeCells>
  <phoneticPr fontId="3"/>
  <conditionalFormatting sqref="I96:I104">
    <cfRule type="cellIs" dxfId="1" priority="1" stopIfTrue="1" operator="greaterThanOrEqual">
      <formula>230</formula>
    </cfRule>
    <cfRule type="cellIs" dxfId="0" priority="2" stopIfTrue="1" operator="lessThanOrEqual">
      <formula>230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2013-10-18T03:17:45Z</dcterms:created>
  <dcterms:modified xsi:type="dcterms:W3CDTF">2013-10-31T03:08:32Z</dcterms:modified>
</cp:coreProperties>
</file>