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4-検索／行列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2" i="1" l="1"/>
  <c r="E192" i="1"/>
  <c r="D192" i="1"/>
  <c r="F191" i="1"/>
  <c r="E191" i="1"/>
  <c r="D191" i="1"/>
  <c r="F190" i="1"/>
  <c r="E190" i="1"/>
  <c r="D190" i="1"/>
  <c r="F189" i="1"/>
  <c r="E189" i="1"/>
  <c r="D189" i="1"/>
  <c r="F188" i="1"/>
  <c r="E188" i="1"/>
  <c r="D188" i="1"/>
  <c r="F187" i="1"/>
  <c r="E187" i="1"/>
  <c r="D187" i="1"/>
  <c r="F186" i="1"/>
  <c r="E186" i="1"/>
  <c r="D186" i="1"/>
  <c r="F185" i="1"/>
  <c r="E185" i="1"/>
  <c r="D185" i="1"/>
  <c r="E135" i="1"/>
  <c r="G135" i="1" s="1"/>
  <c r="D135" i="1"/>
  <c r="G134" i="1"/>
  <c r="E134" i="1"/>
  <c r="D134" i="1"/>
  <c r="E133" i="1"/>
  <c r="G133" i="1" s="1"/>
  <c r="D133" i="1"/>
  <c r="E132" i="1"/>
  <c r="G132" i="1" s="1"/>
  <c r="D132" i="1"/>
  <c r="E131" i="1"/>
  <c r="G131" i="1" s="1"/>
  <c r="E152" i="1" s="1"/>
  <c r="D131" i="1"/>
  <c r="L100" i="1"/>
  <c r="D99" i="1"/>
  <c r="D88" i="1"/>
  <c r="E56" i="1"/>
  <c r="E153" i="1" l="1"/>
  <c r="E154" i="1"/>
  <c r="E155" i="1"/>
</calcChain>
</file>

<file path=xl/comments1.xml><?xml version="1.0" encoding="utf-8"?>
<comments xmlns="http://schemas.openxmlformats.org/spreadsheetml/2006/main">
  <authors>
    <author>根津良彦</author>
  </authors>
  <commentList>
    <comment ref="E5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(D56,K60:N67,2,1)</t>
        </r>
        <r>
          <rPr>
            <sz val="11"/>
            <color indexed="81"/>
            <rFont val="ＭＳ Ｐゴシック"/>
            <family val="3"/>
            <charset val="128"/>
          </rPr>
          <t xml:space="preserve">
左の「社員番号」セルに番号を入力すると
元表より、該当する氏名を検索して、表示します。
このように、用意された表にあるデータを自動的に検出します。
社員番号を変更入力すると、氏名も変更されます。</t>
        </r>
      </text>
    </comment>
    <comment ref="D8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(C87,K85:N92,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b/>
            <sz val="12"/>
            <color indexed="81"/>
            <rFont val="ＭＳ Ｐゴシック"/>
            <family val="3"/>
            <charset val="128"/>
          </rPr>
          <t>,1)</t>
        </r>
      </text>
    </comment>
    <comment ref="D9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(C98,K85:N92,</t>
        </r>
        <r>
          <rPr>
            <b/>
            <sz val="16"/>
            <color indexed="12"/>
            <rFont val="ＭＳ Ｐゴシック"/>
            <family val="3"/>
            <charset val="128"/>
          </rPr>
          <t>4</t>
        </r>
        <r>
          <rPr>
            <b/>
            <sz val="12"/>
            <color indexed="81"/>
            <rFont val="ＭＳ Ｐゴシック"/>
            <family val="3"/>
            <charset val="128"/>
          </rPr>
          <t>,1)</t>
        </r>
      </text>
    </comment>
    <comment ref="L10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(K99,L85:N92</t>
        </r>
        <r>
          <rPr>
            <b/>
            <sz val="16"/>
            <color indexed="12"/>
            <rFont val="ＭＳ Ｐゴシック"/>
            <family val="3"/>
            <charset val="128"/>
          </rPr>
          <t>,3</t>
        </r>
        <r>
          <rPr>
            <b/>
            <sz val="12"/>
            <color indexed="81"/>
            <rFont val="ＭＳ Ｐゴシック"/>
            <family val="3"/>
            <charset val="128"/>
          </rPr>
          <t>,1)
元表の選択範囲に注意して下さい。</t>
        </r>
      </text>
    </comment>
    <comment ref="D131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VLOOKUP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4"/>
            <rFont val="ＭＳ Ｐゴシック"/>
            <family val="3"/>
            <charset val="128"/>
          </rPr>
          <t>C131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1"/>
            <rFont val="ＭＳ Ｐゴシック"/>
            <family val="3"/>
            <charset val="128"/>
          </rPr>
          <t>$D$123:$F$125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sz val="11"/>
            <color indexed="81"/>
            <rFont val="ＭＳ Ｐゴシック"/>
            <family val="3"/>
            <charset val="128"/>
          </rPr>
          <t>,1)
元表の</t>
        </r>
        <r>
          <rPr>
            <b/>
            <sz val="11"/>
            <color indexed="81"/>
            <rFont val="ＭＳ Ｐゴシック"/>
            <family val="3"/>
            <charset val="128"/>
          </rPr>
          <t>範囲</t>
        </r>
        <r>
          <rPr>
            <sz val="11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E131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VLOOKUP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4"/>
            <rFont val="ＭＳ Ｐゴシック"/>
            <family val="3"/>
            <charset val="128"/>
          </rPr>
          <t>C131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21"/>
            <rFont val="ＭＳ Ｐゴシック"/>
            <family val="3"/>
            <charset val="128"/>
          </rPr>
          <t>$D$123:$F$125</t>
        </r>
        <r>
          <rPr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sz val="11"/>
            <color indexed="81"/>
            <rFont val="ＭＳ Ｐゴシック"/>
            <family val="3"/>
            <charset val="128"/>
          </rPr>
          <t>,1)
元表の</t>
        </r>
        <r>
          <rPr>
            <b/>
            <sz val="11"/>
            <color indexed="81"/>
            <rFont val="ＭＳ Ｐゴシック"/>
            <family val="3"/>
            <charset val="128"/>
          </rPr>
          <t>範囲</t>
        </r>
        <r>
          <rPr>
            <sz val="11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1"/>
            <color indexed="81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G13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=E131*F131</t>
        </r>
      </text>
    </comment>
    <comment ref="E152" authorId="0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SUMIF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2"/>
            <rFont val="ＭＳ Ｐゴシック"/>
            <family val="3"/>
            <charset val="128"/>
          </rPr>
          <t>$D$131:$D$135</t>
        </r>
        <r>
          <rPr>
            <sz val="12"/>
            <color indexed="81"/>
            <rFont val="ＭＳ Ｐゴシック"/>
            <family val="3"/>
            <charset val="128"/>
          </rPr>
          <t>,D152,</t>
        </r>
        <r>
          <rPr>
            <sz val="12"/>
            <color indexed="12"/>
            <rFont val="ＭＳ Ｐゴシック"/>
            <family val="3"/>
            <charset val="128"/>
          </rPr>
          <t>$G$131:$G$135</t>
        </r>
        <r>
          <rPr>
            <sz val="12"/>
            <color indexed="81"/>
            <rFont val="ＭＳ Ｐゴシック"/>
            <family val="3"/>
            <charset val="128"/>
          </rPr>
          <t>)
※条件付き合計は＝</t>
        </r>
        <r>
          <rPr>
            <b/>
            <sz val="12"/>
            <color indexed="81"/>
            <rFont val="ＭＳ Ｐゴシック"/>
            <family val="3"/>
            <charset val="128"/>
          </rPr>
          <t>SUMIF関数</t>
        </r>
        <r>
          <rPr>
            <sz val="12"/>
            <color indexed="81"/>
            <rFont val="ＭＳ Ｐゴシック"/>
            <family val="3"/>
            <charset val="128"/>
          </rPr>
          <t>でしたね。</t>
        </r>
      </text>
    </comment>
    <comment ref="D18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  <comment ref="E18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  <comment ref="F18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4"/>
            <rFont val="ＭＳ Ｐゴシック"/>
            <family val="3"/>
            <charset val="128"/>
          </rPr>
          <t>C185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$C$172:$F$179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,1)</t>
        </r>
      </text>
    </comment>
  </commentList>
</comments>
</file>

<file path=xl/sharedStrings.xml><?xml version="1.0" encoding="utf-8"?>
<sst xmlns="http://schemas.openxmlformats.org/spreadsheetml/2006/main" count="215" uniqueCount="139">
  <si>
    <r>
      <rPr>
        <b/>
        <sz val="11"/>
        <color rgb="FFFF0000"/>
        <rFont val="ＭＳ Ｐゴシック"/>
        <family val="3"/>
        <charset val="128"/>
      </rPr>
      <t>VLOOKUP</t>
    </r>
    <r>
      <rPr>
        <sz val="11"/>
        <color theme="1"/>
        <rFont val="ＭＳ Ｐゴシック"/>
        <family val="2"/>
        <charset val="128"/>
        <scheme val="minor"/>
      </rPr>
      <t>は</t>
    </r>
    <phoneticPr fontId="4"/>
  </si>
  <si>
    <t>縦方向</t>
  </si>
  <si>
    <r>
      <rPr>
        <b/>
        <sz val="11"/>
        <color rgb="FFFF0000"/>
        <rFont val="ＭＳ Ｐゴシック"/>
        <family val="3"/>
        <charset val="128"/>
      </rPr>
      <t>HLOOKUP</t>
    </r>
    <r>
      <rPr>
        <sz val="11"/>
        <color theme="1"/>
        <rFont val="ＭＳ Ｐゴシック"/>
        <family val="2"/>
        <charset val="128"/>
        <scheme val="minor"/>
      </rPr>
      <t>は</t>
    </r>
    <phoneticPr fontId="4"/>
  </si>
  <si>
    <t>横方向</t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</si>
  <si>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</si>
  <si>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</si>
  <si>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</si>
  <si>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</si>
  <si>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</si>
  <si>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</si>
  <si>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</si>
  <si>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</si>
  <si>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</si>
  <si>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</si>
  <si>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</si>
  <si>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</si>
  <si>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</si>
  <si>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</si>
  <si>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</si>
  <si>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</si>
  <si>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</si>
  <si>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</si>
  <si>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</si>
  <si>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</si>
  <si>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t>VLOOKUP関数ー（検索／行列）</t>
    <rPh sb="7" eb="9">
      <t>カンスウ</t>
    </rPh>
    <rPh sb="11" eb="14">
      <t>ケンサクスラ</t>
    </rPh>
    <rPh sb="14" eb="16">
      <t>ギョウレツ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</si>
  <si>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</si>
  <si>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</si>
  <si>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r>
      <t>右の元表で、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</si>
  <si>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</si>
  <si>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</si>
  <si>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《例》</t>
    <rPh sb="1" eb="2">
      <t>レイ</t>
    </rPh>
    <phoneticPr fontId="4"/>
  </si>
  <si>
    <t>※任意の社員番号を入力すると</t>
    <rPh sb="1" eb="3">
      <t>ニンイ</t>
    </rPh>
    <rPh sb="4" eb="6">
      <t>シャイン</t>
    </rPh>
    <rPh sb="6" eb="8">
      <t>バンゴウ</t>
    </rPh>
    <rPh sb="9" eb="11">
      <t>ニュウリョク</t>
    </rPh>
    <phoneticPr fontId="4"/>
  </si>
  <si>
    <r>
      <t>注意）</t>
    </r>
    <r>
      <rPr>
        <sz val="11"/>
        <color theme="1"/>
        <rFont val="ＭＳ Ｐゴシック"/>
        <family val="2"/>
        <charset val="128"/>
        <scheme val="minor"/>
      </rPr>
      <t>左列は</t>
    </r>
    <r>
      <rPr>
        <b/>
        <sz val="11"/>
        <rFont val="ＭＳ Ｐゴシック"/>
        <family val="3"/>
        <charset val="128"/>
      </rPr>
      <t>昇順に並べ変え</t>
    </r>
    <r>
      <rPr>
        <sz val="11"/>
        <color theme="1"/>
        <rFont val="ＭＳ Ｐゴシック"/>
        <family val="2"/>
        <charset val="128"/>
        <scheme val="minor"/>
      </rPr>
      <t>ておきます。</t>
    </r>
    <rPh sb="0" eb="2">
      <t>チュウイ</t>
    </rPh>
    <rPh sb="3" eb="4">
      <t>ヒダリ</t>
    </rPh>
    <rPh sb="4" eb="5">
      <t>レツ</t>
    </rPh>
    <rPh sb="6" eb="8">
      <t>ショウジュン</t>
    </rPh>
    <rPh sb="9" eb="10">
      <t>ナラ</t>
    </rPh>
    <rPh sb="11" eb="12">
      <t>カ</t>
    </rPh>
    <phoneticPr fontId="4"/>
  </si>
  <si>
    <t>　「元表」より自動的に「氏名」を読み込みます。</t>
    <rPh sb="2" eb="3">
      <t>モト</t>
    </rPh>
    <rPh sb="3" eb="4">
      <t>ヒョウ</t>
    </rPh>
    <rPh sb="7" eb="10">
      <t>ジドウテキ</t>
    </rPh>
    <rPh sb="12" eb="14">
      <t>シメイ</t>
    </rPh>
    <rPh sb="16" eb="17">
      <t>ヨ</t>
    </rPh>
    <rPh sb="18" eb="19">
      <t>コ</t>
    </rPh>
    <phoneticPr fontId="4"/>
  </si>
  <si>
    <t>元表</t>
    <rPh sb="0" eb="1">
      <t>モト</t>
    </rPh>
    <rPh sb="1" eb="2">
      <t>ヒョウ</t>
    </rPh>
    <phoneticPr fontId="4"/>
  </si>
  <si>
    <t>部署コード</t>
    <rPh sb="0" eb="2">
      <t>ブショ</t>
    </rPh>
    <phoneticPr fontId="4"/>
  </si>
  <si>
    <t>部署名</t>
    <rPh sb="0" eb="3">
      <t>ブショメイ</t>
    </rPh>
    <phoneticPr fontId="4"/>
  </si>
  <si>
    <t>菊地</t>
    <rPh sb="0" eb="2">
      <t>キクチ</t>
    </rPh>
    <phoneticPr fontId="4"/>
  </si>
  <si>
    <t>A001</t>
    <phoneticPr fontId="4"/>
  </si>
  <si>
    <t>営業</t>
    <rPh sb="0" eb="2">
      <t>エイギョウ</t>
    </rPh>
    <phoneticPr fontId="4"/>
  </si>
  <si>
    <t>方法</t>
    <rPh sb="0" eb="2">
      <t>ホウホウ</t>
    </rPh>
    <phoneticPr fontId="4"/>
  </si>
  <si>
    <t>滝沢</t>
    <rPh sb="0" eb="2">
      <t>タキザワ</t>
    </rPh>
    <phoneticPr fontId="4"/>
  </si>
  <si>
    <t>S002</t>
    <phoneticPr fontId="4"/>
  </si>
  <si>
    <t>総務</t>
    <rPh sb="0" eb="2">
      <t>ソウム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</si>
  <si>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</si>
  <si>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寺本</t>
    <rPh sb="0" eb="1">
      <t>テラモト</t>
    </rPh>
    <rPh sb="1" eb="2">
      <t>ホン</t>
    </rPh>
    <phoneticPr fontId="4"/>
  </si>
  <si>
    <t>D003</t>
    <phoneticPr fontId="4"/>
  </si>
  <si>
    <t>工事部</t>
    <rPh sb="0" eb="3">
      <t>コウジブ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</si>
  <si>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</si>
  <si>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沢田</t>
    <rPh sb="0" eb="2">
      <t>サワダ</t>
    </rPh>
    <phoneticPr fontId="4"/>
  </si>
  <si>
    <t>E004</t>
    <phoneticPr fontId="4"/>
  </si>
  <si>
    <t>外商</t>
    <rPh sb="0" eb="2">
      <t>ガイショウ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</si>
  <si>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検索／行列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</si>
  <si>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t>島田</t>
    <rPh sb="0" eb="2">
      <t>シマダ</t>
    </rPh>
    <phoneticPr fontId="4"/>
  </si>
  <si>
    <t>T006</t>
    <phoneticPr fontId="4"/>
  </si>
  <si>
    <t>購買</t>
    <rPh sb="0" eb="2">
      <t>コウバイ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</si>
  <si>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VLOOKUP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7" eb="19">
      <t>センタク</t>
    </rPh>
    <phoneticPr fontId="4"/>
  </si>
  <si>
    <t>大木</t>
    <rPh sb="0" eb="2">
      <t>オオキ</t>
    </rPh>
    <phoneticPr fontId="4"/>
  </si>
  <si>
    <t>Y007</t>
    <phoneticPr fontId="4"/>
  </si>
  <si>
    <t>人事</t>
    <rPh sb="0" eb="2">
      <t>ジンジ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</si>
  <si>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</si>
  <si>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高橋</t>
    <rPh sb="0" eb="2">
      <t>タカハシ</t>
    </rPh>
    <phoneticPr fontId="4"/>
  </si>
  <si>
    <t>K008</t>
    <phoneticPr fontId="4"/>
  </si>
  <si>
    <t>秘書</t>
    <rPh sb="0" eb="2">
      <t>ヒショ</t>
    </rPh>
    <phoneticPr fontId="4"/>
  </si>
  <si>
    <t>鈴木</t>
    <rPh sb="0" eb="2">
      <t>スズキ</t>
    </rPh>
    <phoneticPr fontId="4"/>
  </si>
  <si>
    <t>P009</t>
    <phoneticPr fontId="4"/>
  </si>
  <si>
    <t>運輸</t>
    <rPh sb="0" eb="2">
      <t>ウンユ</t>
    </rPh>
    <phoneticPr fontId="4"/>
  </si>
  <si>
    <t>※元表の｛選択範囲｝は、全てを選択しています。</t>
    <rPh sb="1" eb="2">
      <t>モト</t>
    </rPh>
    <rPh sb="2" eb="3">
      <t>ヒョウ</t>
    </rPh>
    <rPh sb="5" eb="7">
      <t>センタク</t>
    </rPh>
    <rPh sb="7" eb="9">
      <t>ハンイ</t>
    </rPh>
    <rPh sb="12" eb="13">
      <t>スベ</t>
    </rPh>
    <rPh sb="15" eb="17">
      <t>センタク</t>
    </rPh>
    <phoneticPr fontId="4"/>
  </si>
  <si>
    <t>S002</t>
    <phoneticPr fontId="4"/>
  </si>
  <si>
    <t>D003</t>
    <phoneticPr fontId="4"/>
  </si>
  <si>
    <t>答</t>
    <rPh sb="0" eb="1">
      <t>コタエ</t>
    </rPh>
    <phoneticPr fontId="4"/>
  </si>
  <si>
    <t>E004</t>
    <phoneticPr fontId="4"/>
  </si>
  <si>
    <t>Y007</t>
    <phoneticPr fontId="4"/>
  </si>
  <si>
    <t>部署名</t>
    <rPh sb="0" eb="2">
      <t>ブショ</t>
    </rPh>
    <rPh sb="2" eb="3">
      <t>メイ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</si>
  <si>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</si>
  <si>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1"/>
        <rFont val="ＭＳ Ｐゴシック"/>
        <family val="3"/>
        <charset val="128"/>
      </rPr>
      <t>セルを選択後に</t>
    </r>
    <r>
      <rPr>
        <b/>
        <sz val="11"/>
        <color indexed="10"/>
        <rFont val="ＭＳ Ｐゴシック"/>
        <family val="3"/>
        <charset val="128"/>
      </rPr>
      <t>F4キーを押す</t>
    </r>
    <r>
      <rPr>
        <sz val="11"/>
        <color theme="1"/>
        <rFont val="ＭＳ Ｐゴシック"/>
        <family val="2"/>
        <charset val="128"/>
        <scheme val="minor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</si>
  <si>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商品番号対応表</t>
    <rPh sb="0" eb="2">
      <t>ショウヒン</t>
    </rPh>
    <rPh sb="2" eb="4">
      <t>バンゴウ</t>
    </rPh>
    <rPh sb="4" eb="7">
      <t>タイオウヒョウ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</si>
  <si>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</si>
  <si>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</si>
  <si>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</si>
  <si>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0001</t>
    <phoneticPr fontId="4"/>
  </si>
  <si>
    <t>A</t>
    <phoneticPr fontId="4"/>
  </si>
  <si>
    <t>0001</t>
    <phoneticPr fontId="4"/>
  </si>
  <si>
    <t>0002</t>
    <phoneticPr fontId="4"/>
  </si>
  <si>
    <t>B</t>
    <phoneticPr fontId="4"/>
  </si>
  <si>
    <t>0002</t>
    <phoneticPr fontId="4"/>
  </si>
  <si>
    <t>0003</t>
    <phoneticPr fontId="4"/>
  </si>
  <si>
    <t>C</t>
    <phoneticPr fontId="4"/>
  </si>
  <si>
    <t>C</t>
    <phoneticPr fontId="4"/>
  </si>
  <si>
    <r>
      <t>上の元表から、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ウエ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</si>
  <si>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商品売上</t>
    <rPh sb="0" eb="2">
      <t>ショウヒン</t>
    </rPh>
    <rPh sb="2" eb="4">
      <t>ウリアゲ</t>
    </rPh>
    <phoneticPr fontId="4"/>
  </si>
  <si>
    <t>売上日</t>
    <rPh sb="0" eb="3">
      <t>ウリアゲビ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</si>
  <si>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</si>
  <si>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</si>
  <si>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0001</t>
    <phoneticPr fontId="4"/>
  </si>
  <si>
    <t>0002</t>
    <phoneticPr fontId="4"/>
  </si>
  <si>
    <t>0003</t>
    <phoneticPr fontId="4"/>
  </si>
  <si>
    <t>0003</t>
    <phoneticPr fontId="4"/>
  </si>
  <si>
    <t>0002</t>
    <phoneticPr fontId="4"/>
  </si>
  <si>
    <t>0002</t>
    <phoneticPr fontId="4"/>
  </si>
  <si>
    <t>0001</t>
    <phoneticPr fontId="4"/>
  </si>
  <si>
    <t>（問題１）</t>
    <rPh sb="1" eb="3">
      <t>モンダイ</t>
    </rPh>
    <phoneticPr fontId="4"/>
  </si>
  <si>
    <t>上の表について、「商品名」ごとの売上を求めましょう。</t>
    <rPh sb="0" eb="1">
      <t>ウエ</t>
    </rPh>
    <rPh sb="2" eb="3">
      <t>ヒョウ</t>
    </rPh>
    <rPh sb="9" eb="11">
      <t>ショウヒン</t>
    </rPh>
    <rPh sb="11" eb="12">
      <t>ナ</t>
    </rPh>
    <rPh sb="16" eb="18">
      <t>ウリアゲ</t>
    </rPh>
    <rPh sb="19" eb="20">
      <t>モト</t>
    </rPh>
    <phoneticPr fontId="4"/>
  </si>
  <si>
    <t>売上</t>
    <rPh sb="0" eb="2">
      <t>ウリアゲ</t>
    </rPh>
    <phoneticPr fontId="4"/>
  </si>
  <si>
    <t>A</t>
    <phoneticPr fontId="4"/>
  </si>
  <si>
    <t>A</t>
    <phoneticPr fontId="4"/>
  </si>
  <si>
    <t>B</t>
    <phoneticPr fontId="4"/>
  </si>
  <si>
    <t>B</t>
    <phoneticPr fontId="4"/>
  </si>
  <si>
    <t>C</t>
    <phoneticPr fontId="4"/>
  </si>
  <si>
    <t>合計</t>
    <rPh sb="0" eb="2">
      <t>ゴウケイ</t>
    </rPh>
    <phoneticPr fontId="4"/>
  </si>
  <si>
    <r>
      <t>注意）</t>
    </r>
    <r>
      <rPr>
        <sz val="11"/>
        <color theme="1"/>
        <rFont val="ＭＳ Ｐゴシック"/>
        <family val="3"/>
        <charset val="128"/>
      </rPr>
      <t>最</t>
    </r>
    <r>
      <rPr>
        <sz val="11"/>
        <color theme="1"/>
        <rFont val="ＭＳ Ｐゴシック"/>
        <family val="2"/>
        <charset val="128"/>
        <scheme val="minor"/>
      </rPr>
      <t>左列は下のように</t>
    </r>
    <r>
      <rPr>
        <b/>
        <sz val="11"/>
        <color indexed="10"/>
        <rFont val="ＭＳ Ｐゴシック"/>
        <family val="3"/>
        <charset val="128"/>
      </rPr>
      <t>昇順に並べ変え</t>
    </r>
    <r>
      <rPr>
        <sz val="11"/>
        <color theme="1"/>
        <rFont val="ＭＳ Ｐゴシック"/>
        <family val="2"/>
        <charset val="128"/>
        <scheme val="minor"/>
      </rPr>
      <t>ておきます。</t>
    </r>
    <rPh sb="0" eb="2">
      <t>チュウイ</t>
    </rPh>
    <rPh sb="3" eb="4">
      <t>サイ</t>
    </rPh>
    <rPh sb="4" eb="5">
      <t>ヒダリ</t>
    </rPh>
    <rPh sb="5" eb="6">
      <t>レツ</t>
    </rPh>
    <rPh sb="7" eb="8">
      <t>シタ</t>
    </rPh>
    <rPh sb="12" eb="14">
      <t>ショウジュン</t>
    </rPh>
    <rPh sb="15" eb="16">
      <t>ナラ</t>
    </rPh>
    <rPh sb="17" eb="18">
      <t>カ</t>
    </rPh>
    <phoneticPr fontId="4"/>
  </si>
  <si>
    <t>小沢</t>
    <rPh sb="0" eb="2">
      <t>オザワ</t>
    </rPh>
    <phoneticPr fontId="4"/>
  </si>
  <si>
    <t>O</t>
    <phoneticPr fontId="4"/>
  </si>
  <si>
    <t>応援部</t>
    <rPh sb="0" eb="2">
      <t>オウエン</t>
    </rPh>
    <rPh sb="2" eb="3">
      <t>ブ</t>
    </rPh>
    <phoneticPr fontId="4"/>
  </si>
  <si>
    <t>不破</t>
    <rPh sb="0" eb="2">
      <t>フワ</t>
    </rPh>
    <phoneticPr fontId="4"/>
  </si>
  <si>
    <t>F</t>
    <phoneticPr fontId="4"/>
  </si>
  <si>
    <t>哲学部</t>
    <rPh sb="0" eb="2">
      <t>テツガク</t>
    </rPh>
    <rPh sb="2" eb="3">
      <t>ブ</t>
    </rPh>
    <phoneticPr fontId="4"/>
  </si>
  <si>
    <t>鳩山</t>
    <rPh sb="0" eb="2">
      <t>ハトヤマ</t>
    </rPh>
    <phoneticPr fontId="4"/>
  </si>
  <si>
    <t>HH</t>
    <phoneticPr fontId="4"/>
  </si>
  <si>
    <t>歴史部</t>
    <rPh sb="0" eb="2">
      <t>レキシ</t>
    </rPh>
    <rPh sb="2" eb="3">
      <t>ブ</t>
    </rPh>
    <phoneticPr fontId="4"/>
  </si>
  <si>
    <t>菅</t>
    <rPh sb="0" eb="1">
      <t>カン</t>
    </rPh>
    <phoneticPr fontId="4"/>
  </si>
  <si>
    <t>KKK</t>
    <phoneticPr fontId="4"/>
  </si>
  <si>
    <t>放送部</t>
    <rPh sb="0" eb="2">
      <t>ホウソウ</t>
    </rPh>
    <rPh sb="2" eb="3">
      <t>ブ</t>
    </rPh>
    <phoneticPr fontId="4"/>
  </si>
  <si>
    <t>小泉</t>
    <rPh sb="0" eb="2">
      <t>コイズミ</t>
    </rPh>
    <phoneticPr fontId="4"/>
  </si>
  <si>
    <t>KK</t>
    <phoneticPr fontId="4"/>
  </si>
  <si>
    <t>新聞部</t>
    <rPh sb="0" eb="2">
      <t>シンブン</t>
    </rPh>
    <rPh sb="2" eb="3">
      <t>ブ</t>
    </rPh>
    <phoneticPr fontId="4"/>
  </si>
  <si>
    <t>山崎</t>
    <rPh sb="0" eb="2">
      <t>ヤマザキ</t>
    </rPh>
    <phoneticPr fontId="4"/>
  </si>
  <si>
    <t>Y</t>
    <phoneticPr fontId="4"/>
  </si>
  <si>
    <t>図書委員</t>
    <rPh sb="0" eb="2">
      <t>トショ</t>
    </rPh>
    <rPh sb="2" eb="4">
      <t>イイン</t>
    </rPh>
    <phoneticPr fontId="4"/>
  </si>
  <si>
    <t>加藤</t>
    <rPh sb="0" eb="2">
      <t>カトウ</t>
    </rPh>
    <phoneticPr fontId="4"/>
  </si>
  <si>
    <t>K</t>
    <phoneticPr fontId="4"/>
  </si>
  <si>
    <t>規律委員</t>
    <rPh sb="0" eb="2">
      <t>キリツ</t>
    </rPh>
    <rPh sb="2" eb="4">
      <t>イイン</t>
    </rPh>
    <phoneticPr fontId="4"/>
  </si>
  <si>
    <t>橋本</t>
    <rPh sb="0" eb="2">
      <t>ハシモト</t>
    </rPh>
    <phoneticPr fontId="4"/>
  </si>
  <si>
    <t>H</t>
    <phoneticPr fontId="4"/>
  </si>
  <si>
    <t>歌舞伎部</t>
    <rPh sb="0" eb="3">
      <t>カブキ</t>
    </rPh>
    <rPh sb="3" eb="4">
      <t>ブ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</si>
  <si>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</si>
  <si>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</si>
  <si>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</si>
  <si>
    <r>
      <t>右の元表（テーブル）から、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モト</t>
    </rPh>
    <rPh sb="3" eb="4">
      <t>ヒョウ</t>
    </rPh>
    <rPh sb="15" eb="17">
      <t>ケイサン</t>
    </rPh>
    <rPh sb="17" eb="18">
      <t>シキ</t>
    </rPh>
    <rPh sb="19" eb="21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</si>
</sst>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yyyy&quot;年&quot;mm&quot;月&quot;;@"/>
    <numFmt numFmtId="179" formatCode="m/d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2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2" borderId="7" xfId="0" applyFont="1" applyFill="1" applyBorder="1">
      <alignment vertical="center"/>
    </xf>
    <xf numFmtId="0" fontId="10" fillId="2" borderId="9" xfId="0" applyFont="1" applyFill="1" applyBorder="1">
      <alignment vertical="center"/>
    </xf>
    <xf numFmtId="0" fontId="10" fillId="2" borderId="0" xfId="0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0" fontId="10" fillId="2" borderId="13" xfId="0" applyFont="1" applyFill="1" applyBorder="1">
      <alignment vertical="center"/>
    </xf>
    <xf numFmtId="0" fontId="10" fillId="2" borderId="1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ont="1" applyFill="1">
      <alignment vertical="center"/>
    </xf>
    <xf numFmtId="0" fontId="0" fillId="8" borderId="15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ont="1" applyBorder="1" applyAlignment="1">
      <alignment horizontal="center"/>
    </xf>
    <xf numFmtId="0" fontId="0" fillId="9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10" borderId="1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16" xfId="0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13" fillId="0" borderId="0" xfId="0" applyNumberFormat="1" applyFont="1" applyFill="1" applyBorder="1" applyAlignment="1"/>
    <xf numFmtId="0" fontId="0" fillId="11" borderId="16" xfId="0" applyFont="1" applyFill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5" borderId="15" xfId="0" applyFont="1" applyFill="1" applyBorder="1">
      <alignment vertical="center"/>
    </xf>
    <xf numFmtId="49" fontId="0" fillId="0" borderId="0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38" fontId="14" fillId="0" borderId="0" xfId="0" applyNumberFormat="1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78" fontId="0" fillId="0" borderId="0" xfId="0" applyNumberFormat="1" applyFont="1" applyBorder="1">
      <alignment vertical="center"/>
    </xf>
    <xf numFmtId="38" fontId="0" fillId="0" borderId="0" xfId="1" applyFont="1" applyBorder="1" applyAlignment="1"/>
    <xf numFmtId="0" fontId="0" fillId="0" borderId="0" xfId="0" applyFont="1" applyFill="1">
      <alignment vertical="center"/>
    </xf>
    <xf numFmtId="49" fontId="0" fillId="0" borderId="0" xfId="0" applyNumberFormat="1" applyFont="1" applyFill="1" applyBorder="1" applyAlignment="1">
      <alignment horizontal="center"/>
    </xf>
    <xf numFmtId="0" fontId="14" fillId="0" borderId="0" xfId="0" applyFont="1">
      <alignment vertical="center"/>
    </xf>
    <xf numFmtId="0" fontId="0" fillId="12" borderId="1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0" fillId="0" borderId="0" xfId="0" applyNumberFormat="1" applyFont="1" applyFill="1" applyBorder="1" applyAlignment="1"/>
    <xf numFmtId="0" fontId="0" fillId="0" borderId="16" xfId="0" quotePrefix="1" applyFont="1" applyBorder="1" applyAlignment="1">
      <alignment horizontal="center"/>
    </xf>
    <xf numFmtId="38" fontId="0" fillId="0" borderId="16" xfId="1" applyFont="1" applyBorder="1" applyAlignment="1"/>
    <xf numFmtId="0" fontId="0" fillId="0" borderId="0" xfId="0" applyNumberFormat="1" applyFont="1" applyFill="1" applyBorder="1" applyAlignment="1">
      <alignment horizontal="center"/>
    </xf>
    <xf numFmtId="179" fontId="5" fillId="0" borderId="0" xfId="0" applyNumberFormat="1" applyFont="1">
      <alignment vertical="center"/>
    </xf>
    <xf numFmtId="0" fontId="0" fillId="0" borderId="0" xfId="0" applyFont="1" applyAlignment="1">
      <alignment horizontal="center"/>
    </xf>
    <xf numFmtId="179" fontId="0" fillId="15" borderId="16" xfId="0" applyNumberFormat="1" applyFont="1" applyFill="1" applyBorder="1" applyAlignment="1">
      <alignment horizontal="center"/>
    </xf>
    <xf numFmtId="38" fontId="0" fillId="15" borderId="16" xfId="0" applyNumberFormat="1" applyFont="1" applyFill="1" applyBorder="1" applyAlignment="1">
      <alignment horizontal="center"/>
    </xf>
    <xf numFmtId="0" fontId="0" fillId="15" borderId="16" xfId="0" applyFont="1" applyFill="1" applyBorder="1" applyAlignment="1">
      <alignment horizontal="center"/>
    </xf>
    <xf numFmtId="179" fontId="0" fillId="0" borderId="16" xfId="0" applyNumberFormat="1" applyFont="1" applyBorder="1">
      <alignment vertical="center"/>
    </xf>
    <xf numFmtId="0" fontId="0" fillId="10" borderId="16" xfId="0" applyFont="1" applyFill="1" applyBorder="1" applyAlignment="1">
      <alignment horizontal="center"/>
    </xf>
    <xf numFmtId="38" fontId="0" fillId="10" borderId="16" xfId="1" applyFont="1" applyFill="1" applyBorder="1" applyAlignment="1">
      <alignment horizontal="right"/>
    </xf>
    <xf numFmtId="0" fontId="0" fillId="0" borderId="16" xfId="0" applyFont="1" applyBorder="1">
      <alignment vertical="center"/>
    </xf>
    <xf numFmtId="38" fontId="0" fillId="10" borderId="16" xfId="1" applyFont="1" applyFill="1" applyBorder="1" applyAlignment="1"/>
    <xf numFmtId="0" fontId="0" fillId="3" borderId="16" xfId="0" applyFont="1" applyFill="1" applyBorder="1" applyAlignment="1">
      <alignment horizontal="center" vertical="center"/>
    </xf>
    <xf numFmtId="38" fontId="0" fillId="10" borderId="16" xfId="1" applyFont="1" applyFill="1" applyBorder="1">
      <alignment vertical="center"/>
    </xf>
    <xf numFmtId="0" fontId="5" fillId="0" borderId="0" xfId="0" applyFont="1" applyFill="1">
      <alignment vertical="center"/>
    </xf>
    <xf numFmtId="0" fontId="0" fillId="3" borderId="18" xfId="0" applyFont="1" applyFill="1" applyBorder="1" applyAlignment="1"/>
    <xf numFmtId="0" fontId="0" fillId="3" borderId="19" xfId="0" applyFont="1" applyFill="1" applyBorder="1" applyAlignment="1"/>
    <xf numFmtId="0" fontId="0" fillId="3" borderId="20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16" borderId="22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>
      <alignment vertical="center"/>
    </xf>
    <xf numFmtId="0" fontId="0" fillId="0" borderId="25" xfId="0" applyFont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16" borderId="26" xfId="0" applyFont="1" applyFill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>
      <alignment vertical="center"/>
    </xf>
    <xf numFmtId="0" fontId="0" fillId="16" borderId="29" xfId="0" applyFont="1" applyFill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31" xfId="0" applyFont="1" applyBorder="1">
      <alignment vertical="center"/>
    </xf>
    <xf numFmtId="0" fontId="0" fillId="0" borderId="32" xfId="0" applyFont="1" applyBorder="1">
      <alignment vertical="center"/>
    </xf>
    <xf numFmtId="0" fontId="0" fillId="3" borderId="18" xfId="0" applyFont="1" applyFill="1" applyBorder="1" applyAlignment="1">
      <alignment horizontal="center"/>
    </xf>
    <xf numFmtId="0" fontId="0" fillId="3" borderId="19" xfId="0" applyFont="1" applyFill="1" applyBorder="1" applyAlignment="1">
      <alignment horizontal="center"/>
    </xf>
    <xf numFmtId="0" fontId="0" fillId="3" borderId="20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0" fillId="17" borderId="33" xfId="0" applyFont="1" applyFill="1" applyBorder="1" applyAlignment="1">
      <alignment horizontal="center"/>
    </xf>
    <xf numFmtId="0" fontId="0" fillId="17" borderId="34" xfId="0" applyFont="1" applyFill="1" applyBorder="1" applyAlignment="1">
      <alignment horizontal="center"/>
    </xf>
    <xf numFmtId="0" fontId="0" fillId="17" borderId="16" xfId="0" applyFont="1" applyFill="1" applyBorder="1" applyAlignment="1">
      <alignment horizontal="center"/>
    </xf>
    <xf numFmtId="0" fontId="0" fillId="17" borderId="28" xfId="0" applyFont="1" applyFill="1" applyBorder="1" applyAlignment="1">
      <alignment horizontal="center"/>
    </xf>
    <xf numFmtId="0" fontId="0" fillId="16" borderId="35" xfId="0" applyFont="1" applyFill="1" applyBorder="1" applyAlignment="1">
      <alignment horizontal="center"/>
    </xf>
    <xf numFmtId="0" fontId="0" fillId="17" borderId="31" xfId="0" applyFont="1" applyFill="1" applyBorder="1" applyAlignment="1">
      <alignment horizontal="center"/>
    </xf>
    <xf numFmtId="0" fontId="0" fillId="17" borderId="32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16" fillId="6" borderId="0" xfId="0" applyFont="1" applyFill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8" fillId="13" borderId="5" xfId="0" applyFont="1" applyFill="1" applyBorder="1" applyAlignment="1">
      <alignment horizontal="center" vertical="center"/>
    </xf>
    <xf numFmtId="0" fontId="18" fillId="13" borderId="6" xfId="0" applyFont="1" applyFill="1" applyBorder="1" applyAlignment="1">
      <alignment horizontal="center" vertical="center"/>
    </xf>
    <xf numFmtId="0" fontId="18" fillId="13" borderId="9" xfId="0" applyFont="1" applyFill="1" applyBorder="1" applyAlignment="1">
      <alignment horizontal="center" vertical="center"/>
    </xf>
    <xf numFmtId="0" fontId="18" fillId="13" borderId="0" xfId="0" applyFont="1" applyFill="1" applyBorder="1" applyAlignment="1">
      <alignment horizontal="center" vertical="center"/>
    </xf>
    <xf numFmtId="0" fontId="18" fillId="13" borderId="12" xfId="0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0" fillId="14" borderId="6" xfId="0" applyFont="1" applyFill="1" applyBorder="1" applyAlignment="1">
      <alignment horizontal="center" vertical="center" wrapText="1"/>
    </xf>
    <xf numFmtId="0" fontId="0" fillId="14" borderId="7" xfId="0" applyFont="1" applyFill="1" applyBorder="1" applyAlignment="1">
      <alignment horizontal="center" vertical="center" wrapText="1"/>
    </xf>
    <xf numFmtId="0" fontId="0" fillId="14" borderId="0" xfId="0" applyFont="1" applyFill="1" applyBorder="1" applyAlignment="1">
      <alignment horizontal="center" vertical="center" wrapText="1"/>
    </xf>
    <xf numFmtId="0" fontId="0" fillId="14" borderId="10" xfId="0" applyFont="1" applyFill="1" applyBorder="1" applyAlignment="1">
      <alignment horizontal="center" vertical="center" wrapText="1"/>
    </xf>
    <xf numFmtId="0" fontId="0" fillId="14" borderId="13" xfId="0" applyFont="1" applyFill="1" applyBorder="1" applyAlignment="1">
      <alignment horizontal="center" vertical="center" wrapText="1"/>
    </xf>
    <xf numFmtId="0" fontId="0" fillId="14" borderId="14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76200</xdr:rowOff>
    </xdr:from>
    <xdr:to>
      <xdr:col>4</xdr:col>
      <xdr:colOff>600075</xdr:colOff>
      <xdr:row>8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19075" y="419100"/>
          <a:ext cx="2486025" cy="96202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VLOOKUP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ブイルックアップ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276225</xdr:colOff>
      <xdr:row>40</xdr:row>
      <xdr:rowOff>85725</xdr:rowOff>
    </xdr:from>
    <xdr:to>
      <xdr:col>13</xdr:col>
      <xdr:colOff>190500</xdr:colOff>
      <xdr:row>44</xdr:row>
      <xdr:rowOff>57150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990600" y="6943725"/>
          <a:ext cx="653415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114300</xdr:colOff>
      <xdr:row>25</xdr:row>
      <xdr:rowOff>161925</xdr:rowOff>
    </xdr:from>
    <xdr:to>
      <xdr:col>4</xdr:col>
      <xdr:colOff>342900</xdr:colOff>
      <xdr:row>27</xdr:row>
      <xdr:rowOff>28575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19325" y="44577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61</xdr:row>
      <xdr:rowOff>152400</xdr:rowOff>
    </xdr:from>
    <xdr:to>
      <xdr:col>5</xdr:col>
      <xdr:colOff>19050</xdr:colOff>
      <xdr:row>63</xdr:row>
      <xdr:rowOff>9525</xdr:rowOff>
    </xdr:to>
    <xdr:pic>
      <xdr:nvPicPr>
        <xdr:cNvPr id="10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0" y="122205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53</xdr:row>
      <xdr:rowOff>142875</xdr:rowOff>
    </xdr:from>
    <xdr:to>
      <xdr:col>2</xdr:col>
      <xdr:colOff>647700</xdr:colOff>
      <xdr:row>54</xdr:row>
      <xdr:rowOff>180975</xdr:rowOff>
    </xdr:to>
    <xdr:pic>
      <xdr:nvPicPr>
        <xdr:cNvPr id="11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66775" y="107346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52</xdr:row>
      <xdr:rowOff>0</xdr:rowOff>
    </xdr:from>
    <xdr:to>
      <xdr:col>1</xdr:col>
      <xdr:colOff>485775</xdr:colOff>
      <xdr:row>53</xdr:row>
      <xdr:rowOff>19050</xdr:rowOff>
    </xdr:to>
    <xdr:pic>
      <xdr:nvPicPr>
        <xdr:cNvPr id="12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03441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79</xdr:row>
      <xdr:rowOff>152400</xdr:rowOff>
    </xdr:from>
    <xdr:to>
      <xdr:col>1</xdr:col>
      <xdr:colOff>428625</xdr:colOff>
      <xdr:row>81</xdr:row>
      <xdr:rowOff>38100</xdr:rowOff>
    </xdr:to>
    <xdr:pic>
      <xdr:nvPicPr>
        <xdr:cNvPr id="13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51352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76200</xdr:colOff>
      <xdr:row>82</xdr:row>
      <xdr:rowOff>114300</xdr:rowOff>
    </xdr:from>
    <xdr:to>
      <xdr:col>2</xdr:col>
      <xdr:colOff>571500</xdr:colOff>
      <xdr:row>84</xdr:row>
      <xdr:rowOff>19050</xdr:rowOff>
    </xdr:to>
    <xdr:pic>
      <xdr:nvPicPr>
        <xdr:cNvPr id="14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90575" y="156400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93</xdr:row>
      <xdr:rowOff>152400</xdr:rowOff>
    </xdr:from>
    <xdr:to>
      <xdr:col>2</xdr:col>
      <xdr:colOff>590550</xdr:colOff>
      <xdr:row>95</xdr:row>
      <xdr:rowOff>57150</xdr:rowOff>
    </xdr:to>
    <xdr:pic>
      <xdr:nvPicPr>
        <xdr:cNvPr id="15" name="Picture 9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09625" y="174593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95250</xdr:colOff>
      <xdr:row>94</xdr:row>
      <xdr:rowOff>152400</xdr:rowOff>
    </xdr:from>
    <xdr:to>
      <xdr:col>10</xdr:col>
      <xdr:colOff>590550</xdr:colOff>
      <xdr:row>96</xdr:row>
      <xdr:rowOff>57150</xdr:rowOff>
    </xdr:to>
    <xdr:pic>
      <xdr:nvPicPr>
        <xdr:cNvPr id="18" name="Picture 93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24475" y="176212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120</xdr:row>
      <xdr:rowOff>66675</xdr:rowOff>
    </xdr:from>
    <xdr:to>
      <xdr:col>2</xdr:col>
      <xdr:colOff>19050</xdr:colOff>
      <xdr:row>122</xdr:row>
      <xdr:rowOff>0</xdr:rowOff>
    </xdr:to>
    <xdr:pic>
      <xdr:nvPicPr>
        <xdr:cNvPr id="19" name="Picture 9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2174557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168</xdr:row>
      <xdr:rowOff>28575</xdr:rowOff>
    </xdr:from>
    <xdr:to>
      <xdr:col>1</xdr:col>
      <xdr:colOff>438150</xdr:colOff>
      <xdr:row>169</xdr:row>
      <xdr:rowOff>123825</xdr:rowOff>
    </xdr:to>
    <xdr:pic>
      <xdr:nvPicPr>
        <xdr:cNvPr id="26" name="Picture 95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29517975"/>
          <a:ext cx="57150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182</xdr:row>
      <xdr:rowOff>142875</xdr:rowOff>
    </xdr:from>
    <xdr:to>
      <xdr:col>9</xdr:col>
      <xdr:colOff>495300</xdr:colOff>
      <xdr:row>183</xdr:row>
      <xdr:rowOff>152400</xdr:rowOff>
    </xdr:to>
    <xdr:pic>
      <xdr:nvPicPr>
        <xdr:cNvPr id="27" name="Picture 9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72000" y="3149917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238125</xdr:colOff>
      <xdr:row>0</xdr:row>
      <xdr:rowOff>142875</xdr:rowOff>
    </xdr:from>
    <xdr:to>
      <xdr:col>19</xdr:col>
      <xdr:colOff>114300</xdr:colOff>
      <xdr:row>12</xdr:row>
      <xdr:rowOff>9525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42875"/>
          <a:ext cx="6686550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276225</xdr:colOff>
      <xdr:row>18</xdr:row>
      <xdr:rowOff>104775</xdr:rowOff>
    </xdr:from>
    <xdr:to>
      <xdr:col>15</xdr:col>
      <xdr:colOff>428625</xdr:colOff>
      <xdr:row>39</xdr:row>
      <xdr:rowOff>152400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3181350"/>
          <a:ext cx="4305300" cy="366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67</xdr:row>
      <xdr:rowOff>38100</xdr:rowOff>
    </xdr:from>
    <xdr:to>
      <xdr:col>13</xdr:col>
      <xdr:colOff>190500</xdr:colOff>
      <xdr:row>77</xdr:row>
      <xdr:rowOff>28575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11534775"/>
          <a:ext cx="581025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438150</xdr:colOff>
      <xdr:row>80</xdr:row>
      <xdr:rowOff>180975</xdr:rowOff>
    </xdr:from>
    <xdr:to>
      <xdr:col>17</xdr:col>
      <xdr:colOff>581025</xdr:colOff>
      <xdr:row>90</xdr:row>
      <xdr:rowOff>104775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7725" y="14497050"/>
          <a:ext cx="2124075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180975</xdr:colOff>
      <xdr:row>99</xdr:row>
      <xdr:rowOff>9525</xdr:rowOff>
    </xdr:from>
    <xdr:to>
      <xdr:col>9</xdr:col>
      <xdr:colOff>47625</xdr:colOff>
      <xdr:row>109</xdr:row>
      <xdr:rowOff>85725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17611725"/>
          <a:ext cx="2333625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628650</xdr:colOff>
      <xdr:row>99</xdr:row>
      <xdr:rowOff>66675</xdr:rowOff>
    </xdr:from>
    <xdr:to>
      <xdr:col>16</xdr:col>
      <xdr:colOff>123825</xdr:colOff>
      <xdr:row>109</xdr:row>
      <xdr:rowOff>123825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17668875"/>
          <a:ext cx="2181225" cy="170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104775</xdr:colOff>
      <xdr:row>137</xdr:row>
      <xdr:rowOff>76200</xdr:rowOff>
    </xdr:from>
    <xdr:to>
      <xdr:col>5</xdr:col>
      <xdr:colOff>581025</xdr:colOff>
      <xdr:row>148</xdr:row>
      <xdr:rowOff>19050</xdr:rowOff>
    </xdr:to>
    <xdr:pic>
      <xdr:nvPicPr>
        <xdr:cNvPr id="41" name="図 40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23907750"/>
          <a:ext cx="2562225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457200</xdr:colOff>
      <xdr:row>136</xdr:row>
      <xdr:rowOff>114300</xdr:rowOff>
    </xdr:from>
    <xdr:to>
      <xdr:col>16</xdr:col>
      <xdr:colOff>438150</xdr:colOff>
      <xdr:row>147</xdr:row>
      <xdr:rowOff>66675</xdr:rowOff>
    </xdr:to>
    <xdr:pic>
      <xdr:nvPicPr>
        <xdr:cNvPr id="42" name="図 4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23783925"/>
          <a:ext cx="2667000" cy="173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66675</xdr:colOff>
      <xdr:row>151</xdr:row>
      <xdr:rowOff>133350</xdr:rowOff>
    </xdr:from>
    <xdr:to>
      <xdr:col>11</xdr:col>
      <xdr:colOff>352425</xdr:colOff>
      <xdr:row>161</xdr:row>
      <xdr:rowOff>95250</xdr:rowOff>
    </xdr:to>
    <xdr:pic>
      <xdr:nvPicPr>
        <xdr:cNvPr id="44" name="図 43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26250900"/>
          <a:ext cx="3429000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</xdr:colOff>
      <xdr:row>194</xdr:row>
      <xdr:rowOff>38100</xdr:rowOff>
    </xdr:from>
    <xdr:to>
      <xdr:col>5</xdr:col>
      <xdr:colOff>333375</xdr:colOff>
      <xdr:row>204</xdr:row>
      <xdr:rowOff>85725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3508950"/>
          <a:ext cx="290512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581025</xdr:colOff>
      <xdr:row>199</xdr:row>
      <xdr:rowOff>0</xdr:rowOff>
    </xdr:from>
    <xdr:to>
      <xdr:col>11</xdr:col>
      <xdr:colOff>381000</xdr:colOff>
      <xdr:row>209</xdr:row>
      <xdr:rowOff>76200</xdr:rowOff>
    </xdr:to>
    <xdr:pic>
      <xdr:nvPicPr>
        <xdr:cNvPr id="46" name="図 45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34280475"/>
          <a:ext cx="294322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38100</xdr:colOff>
      <xdr:row>197</xdr:row>
      <xdr:rowOff>76200</xdr:rowOff>
    </xdr:from>
    <xdr:to>
      <xdr:col>16</xdr:col>
      <xdr:colOff>276225</xdr:colOff>
      <xdr:row>208</xdr:row>
      <xdr:rowOff>19050</xdr:rowOff>
    </xdr:to>
    <xdr:pic>
      <xdr:nvPicPr>
        <xdr:cNvPr id="47" name="図 46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5" y="34032825"/>
          <a:ext cx="2924175" cy="1724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2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6.5" style="1" customWidth="1"/>
    <col min="3" max="7" width="9.125" style="1" customWidth="1"/>
    <col min="8" max="8" width="3.5" style="1" customWidth="1"/>
    <col min="9" max="9" width="1.5" style="1" customWidth="1"/>
    <col min="10" max="10" width="8.625" style="1" customWidth="1"/>
    <col min="11" max="11" width="9.375" style="1" customWidth="1"/>
    <col min="12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102" t="s">
        <v>135</v>
      </c>
      <c r="B1" s="102"/>
      <c r="C1" s="102"/>
      <c r="D1" s="102"/>
      <c r="E1" s="102"/>
      <c r="F1" s="102"/>
      <c r="G1" s="102"/>
    </row>
    <row r="4" spans="1:15" ht="13.5" x14ac:dyDescent="0.15">
      <c r="F4" s="1" t="s">
        <v>0</v>
      </c>
    </row>
    <row r="5" spans="1:15" ht="13.5" x14ac:dyDescent="0.15">
      <c r="F5" s="1" t="s">
        <v>1</v>
      </c>
    </row>
    <row r="6" spans="1:15" ht="13.5" x14ac:dyDescent="0.15">
      <c r="F6" s="1" t="s">
        <v>2</v>
      </c>
    </row>
    <row r="7" spans="1:15" ht="13.5" x14ac:dyDescent="0.15">
      <c r="F7" s="1" t="s">
        <v>3</v>
      </c>
    </row>
    <row r="8" spans="1:15" ht="13.5" x14ac:dyDescent="0.15"/>
    <row r="9" spans="1:15" ht="13.5" x14ac:dyDescent="0.15">
      <c r="K9" s="97"/>
      <c r="L9" s="97"/>
      <c r="M9" s="97"/>
      <c r="N9" s="97"/>
      <c r="O9" s="3"/>
    </row>
    <row r="10" spans="1:15" ht="13.5" x14ac:dyDescent="0.15">
      <c r="A10" s="1"/>
      <c r="B10" s="99" t="s">
        <v>4</v>
      </c>
      <c r="C10" s="100"/>
      <c r="D10" s="100"/>
      <c r="E10" s="100"/>
      <c r="F10" s="100"/>
      <c r="G10" s="100"/>
      <c r="H10" s="100"/>
      <c r="I10" s="101"/>
      <c r="J10" s="4"/>
      <c r="K10" s="4"/>
      <c r="L10" s="4"/>
      <c r="M10" s="4"/>
      <c r="N10" s="4"/>
      <c r="O10" s="4"/>
    </row>
    <row r="11" spans="1:15" ht="13.5" x14ac:dyDescent="0.15">
      <c r="A11" s="1"/>
      <c r="G11" s="6"/>
      <c r="H11" s="6"/>
      <c r="I11" s="6"/>
      <c r="J11" s="6"/>
      <c r="K11" s="4"/>
      <c r="L11" s="4"/>
      <c r="M11" s="4"/>
      <c r="N11" s="4"/>
      <c r="O11" s="4"/>
    </row>
    <row r="12" spans="1:15" ht="13.5" x14ac:dyDescent="0.15">
      <c r="A12" s="1"/>
      <c r="E12" s="5" t="s">
        <v>5</v>
      </c>
      <c r="G12" s="7"/>
      <c r="H12" s="8"/>
    </row>
    <row r="14" spans="1:15" ht="13.5" x14ac:dyDescent="0.15">
      <c r="D14" s="103" t="s">
        <v>6</v>
      </c>
      <c r="E14" s="9" t="s">
        <v>7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5" ht="13.5" x14ac:dyDescent="0.15">
      <c r="D15" s="104"/>
      <c r="E15" s="12" t="s">
        <v>8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5" ht="13.5" x14ac:dyDescent="0.15">
      <c r="D16" s="104"/>
      <c r="E16" s="12" t="s">
        <v>9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3.5" x14ac:dyDescent="0.15">
      <c r="D17" s="104"/>
      <c r="E17" s="12" t="s">
        <v>10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4.25" thickBot="1" x14ac:dyDescent="0.2">
      <c r="D18" s="105"/>
      <c r="E18" s="15" t="s">
        <v>11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4.25" thickTop="1" x14ac:dyDescent="0.15"/>
    <row r="21" spans="2:14" ht="14.25" thickBot="1" x14ac:dyDescent="0.2">
      <c r="B21" s="106" t="s">
        <v>12</v>
      </c>
      <c r="C21" s="107"/>
      <c r="D21" s="108"/>
      <c r="E21" s="18"/>
      <c r="F21" s="18"/>
      <c r="G21" s="18"/>
      <c r="H21" s="18"/>
    </row>
    <row r="22" spans="2:14" ht="14.25" thickTop="1" x14ac:dyDescent="0.15">
      <c r="D22" s="18"/>
      <c r="E22" s="18"/>
      <c r="F22" s="18"/>
      <c r="G22" s="18"/>
      <c r="H22" s="18"/>
    </row>
    <row r="23" spans="2:14" ht="13.5" x14ac:dyDescent="0.15">
      <c r="B23" s="1" t="s">
        <v>13</v>
      </c>
      <c r="D23" s="18"/>
      <c r="E23" s="18"/>
      <c r="F23" s="18"/>
      <c r="G23" s="18"/>
      <c r="H23" s="18"/>
    </row>
    <row r="24" spans="2:14" ht="13.5" x14ac:dyDescent="0.15">
      <c r="B24" s="1" t="s">
        <v>136</v>
      </c>
      <c r="D24" s="18"/>
      <c r="E24" s="18"/>
      <c r="F24" s="18"/>
      <c r="G24" s="18"/>
      <c r="H24" s="18"/>
    </row>
    <row r="25" spans="2:14" ht="13.5" x14ac:dyDescent="0.15">
      <c r="B25" s="19" t="s">
        <v>14</v>
      </c>
      <c r="D25" s="18"/>
      <c r="E25" s="18"/>
      <c r="F25" s="18"/>
      <c r="G25" s="18"/>
      <c r="H25" s="18"/>
    </row>
    <row r="26" spans="2:14" ht="13.5" x14ac:dyDescent="0.15">
      <c r="B26" s="19" t="s">
        <v>15</v>
      </c>
      <c r="D26" s="18"/>
      <c r="E26" s="18"/>
      <c r="F26" s="18"/>
      <c r="G26" s="18"/>
      <c r="H26" s="18"/>
    </row>
    <row r="27" spans="2:14" ht="13.5" x14ac:dyDescent="0.15">
      <c r="B27" s="19" t="s">
        <v>16</v>
      </c>
      <c r="D27" s="18"/>
      <c r="E27" s="18"/>
      <c r="F27" s="18"/>
      <c r="G27" s="18"/>
      <c r="H27" s="18"/>
    </row>
    <row r="28" spans="2:14" ht="13.5" x14ac:dyDescent="0.15">
      <c r="B28" s="20" t="s">
        <v>17</v>
      </c>
    </row>
    <row r="29" spans="2:14" ht="13.5" x14ac:dyDescent="0.15">
      <c r="B29" s="20" t="s">
        <v>18</v>
      </c>
    </row>
    <row r="30" spans="2:14" ht="13.5" x14ac:dyDescent="0.15">
      <c r="B30" s="20" t="s">
        <v>19</v>
      </c>
    </row>
    <row r="31" spans="2:14" ht="13.5" x14ac:dyDescent="0.15">
      <c r="B31" s="20" t="s">
        <v>20</v>
      </c>
    </row>
    <row r="32" spans="2:14" ht="13.5" x14ac:dyDescent="0.15">
      <c r="B32" s="20" t="s">
        <v>21</v>
      </c>
    </row>
    <row r="33" spans="1:14" ht="13.5" x14ac:dyDescent="0.15">
      <c r="B33" s="20" t="s">
        <v>22</v>
      </c>
    </row>
    <row r="34" spans="1:14" ht="13.5" x14ac:dyDescent="0.15">
      <c r="B34" s="20"/>
    </row>
    <row r="36" spans="1:14" ht="13.5" x14ac:dyDescent="0.15">
      <c r="A36" s="1"/>
      <c r="C36" s="109" t="s">
        <v>137</v>
      </c>
      <c r="D36" s="110"/>
      <c r="E36" s="110"/>
      <c r="F36" s="110"/>
      <c r="G36" s="111"/>
    </row>
    <row r="37" spans="1:14" ht="14.25" thickBot="1" x14ac:dyDescent="0.2">
      <c r="A37" s="1"/>
      <c r="C37" s="112"/>
      <c r="D37" s="113"/>
      <c r="E37" s="113"/>
      <c r="F37" s="113"/>
      <c r="G37" s="114"/>
    </row>
    <row r="38" spans="1:14" ht="14.25" thickTop="1" x14ac:dyDescent="0.15"/>
    <row r="46" spans="1:14" ht="13.5" x14ac:dyDescent="0.15"/>
    <row r="47" spans="1:14" ht="12.75" customHeight="1" x14ac:dyDescent="0.15">
      <c r="K47" s="98" t="s">
        <v>23</v>
      </c>
      <c r="L47" s="98"/>
      <c r="M47" s="98"/>
      <c r="N47" s="98"/>
    </row>
    <row r="49" spans="2:14" ht="13.5" x14ac:dyDescent="0.15">
      <c r="B49" s="21" t="s">
        <v>24</v>
      </c>
      <c r="C49" s="22"/>
      <c r="D49" s="22"/>
      <c r="E49" s="22"/>
      <c r="J49" s="21" t="s">
        <v>24</v>
      </c>
      <c r="K49" s="22"/>
      <c r="L49" s="22"/>
      <c r="M49" s="22"/>
    </row>
    <row r="51" spans="2:14" ht="14.25" thickBot="1" x14ac:dyDescent="0.2">
      <c r="B51" s="23" t="s">
        <v>25</v>
      </c>
      <c r="C51" s="1" t="s">
        <v>26</v>
      </c>
    </row>
    <row r="52" spans="2:14" ht="14.25" thickTop="1" x14ac:dyDescent="0.15"/>
    <row r="53" spans="2:14" ht="17.25" x14ac:dyDescent="0.15">
      <c r="C53" s="1" t="s">
        <v>27</v>
      </c>
      <c r="G53" s="24"/>
      <c r="J53" s="25"/>
    </row>
    <row r="54" spans="2:14" ht="13.5" x14ac:dyDescent="0.15">
      <c r="D54" s="26" t="s">
        <v>28</v>
      </c>
      <c r="E54" s="26" t="s">
        <v>29</v>
      </c>
      <c r="F54" s="18"/>
      <c r="G54" s="24"/>
      <c r="J54" s="25"/>
    </row>
    <row r="55" spans="2:14" ht="13.5" x14ac:dyDescent="0.15">
      <c r="D55" s="27"/>
      <c r="E55" s="28"/>
      <c r="F55" s="29"/>
      <c r="G55" s="29"/>
      <c r="J55" s="25"/>
    </row>
    <row r="56" spans="2:14" ht="13.5" x14ac:dyDescent="0.15">
      <c r="C56" s="30" t="s">
        <v>30</v>
      </c>
      <c r="D56" s="31">
        <v>50</v>
      </c>
      <c r="E56" s="32" t="str">
        <f>VLOOKUP(D56,K60:N67,2,1)</f>
        <v>島田</v>
      </c>
      <c r="F56" s="29"/>
      <c r="G56" s="29"/>
      <c r="J56" s="25"/>
    </row>
    <row r="57" spans="2:14" ht="13.5" x14ac:dyDescent="0.15">
      <c r="D57" s="1" t="s">
        <v>31</v>
      </c>
      <c r="G57" s="24"/>
      <c r="J57" s="25"/>
      <c r="K57" s="33" t="s">
        <v>32</v>
      </c>
    </row>
    <row r="58" spans="2:14" ht="13.5" x14ac:dyDescent="0.15">
      <c r="D58" s="1" t="s">
        <v>33</v>
      </c>
      <c r="G58" s="18"/>
      <c r="J58" s="25"/>
      <c r="K58" s="115" t="s">
        <v>34</v>
      </c>
      <c r="L58" s="115"/>
      <c r="M58" s="115"/>
      <c r="N58" s="115"/>
    </row>
    <row r="59" spans="2:14" ht="13.5" x14ac:dyDescent="0.15">
      <c r="G59" s="18"/>
      <c r="J59" s="25"/>
      <c r="K59" s="34" t="s">
        <v>28</v>
      </c>
      <c r="L59" s="34" t="s">
        <v>29</v>
      </c>
      <c r="M59" s="34" t="s">
        <v>35</v>
      </c>
      <c r="N59" s="34" t="s">
        <v>36</v>
      </c>
    </row>
    <row r="60" spans="2:14" ht="13.5" x14ac:dyDescent="0.15">
      <c r="J60" s="25"/>
      <c r="K60" s="35">
        <v>10</v>
      </c>
      <c r="L60" s="35" t="s">
        <v>37</v>
      </c>
      <c r="M60" s="32" t="s">
        <v>38</v>
      </c>
      <c r="N60" s="32" t="s">
        <v>39</v>
      </c>
    </row>
    <row r="61" spans="2:14" ht="14.25" thickBot="1" x14ac:dyDescent="0.2">
      <c r="B61" s="36" t="s">
        <v>40</v>
      </c>
      <c r="J61" s="25"/>
      <c r="K61" s="35">
        <v>20</v>
      </c>
      <c r="L61" s="35" t="s">
        <v>41</v>
      </c>
      <c r="M61" s="32" t="s">
        <v>42</v>
      </c>
      <c r="N61" s="32" t="s">
        <v>43</v>
      </c>
    </row>
    <row r="62" spans="2:14" ht="14.25" thickTop="1" x14ac:dyDescent="0.15">
      <c r="C62" s="1" t="s">
        <v>44</v>
      </c>
      <c r="J62" s="25"/>
      <c r="K62" s="35">
        <v>30</v>
      </c>
      <c r="L62" s="35" t="s">
        <v>45</v>
      </c>
      <c r="M62" s="32" t="s">
        <v>46</v>
      </c>
      <c r="N62" s="32" t="s">
        <v>47</v>
      </c>
    </row>
    <row r="63" spans="2:14" ht="13.5" x14ac:dyDescent="0.15">
      <c r="B63" s="30"/>
      <c r="C63" s="1" t="s">
        <v>48</v>
      </c>
      <c r="J63" s="25"/>
      <c r="K63" s="35">
        <v>40</v>
      </c>
      <c r="L63" s="35" t="s">
        <v>49</v>
      </c>
      <c r="M63" s="32" t="s">
        <v>50</v>
      </c>
      <c r="N63" s="32" t="s">
        <v>51</v>
      </c>
    </row>
    <row r="64" spans="2:14" ht="13.5" x14ac:dyDescent="0.15">
      <c r="B64" s="30"/>
      <c r="C64" s="1" t="s">
        <v>52</v>
      </c>
      <c r="J64" s="25"/>
      <c r="K64" s="35">
        <v>50</v>
      </c>
      <c r="L64" s="35" t="s">
        <v>53</v>
      </c>
      <c r="M64" s="32" t="s">
        <v>54</v>
      </c>
      <c r="N64" s="32" t="s">
        <v>55</v>
      </c>
    </row>
    <row r="65" spans="2:15" ht="13.5" x14ac:dyDescent="0.15">
      <c r="B65" s="30"/>
      <c r="C65" s="1" t="s">
        <v>56</v>
      </c>
      <c r="J65" s="25"/>
      <c r="K65" s="35">
        <v>60</v>
      </c>
      <c r="L65" s="35" t="s">
        <v>57</v>
      </c>
      <c r="M65" s="32" t="s">
        <v>58</v>
      </c>
      <c r="N65" s="32" t="s">
        <v>59</v>
      </c>
    </row>
    <row r="66" spans="2:15" ht="13.5" x14ac:dyDescent="0.15">
      <c r="B66" s="30"/>
      <c r="C66" s="1" t="s">
        <v>60</v>
      </c>
      <c r="J66" s="37"/>
      <c r="K66" s="35">
        <v>70</v>
      </c>
      <c r="L66" s="35" t="s">
        <v>61</v>
      </c>
      <c r="M66" s="32" t="s">
        <v>62</v>
      </c>
      <c r="N66" s="32" t="s">
        <v>63</v>
      </c>
    </row>
    <row r="67" spans="2:15" ht="13.5" x14ac:dyDescent="0.15">
      <c r="J67" s="37"/>
      <c r="K67" s="35">
        <v>80</v>
      </c>
      <c r="L67" s="35" t="s">
        <v>64</v>
      </c>
      <c r="M67" s="32" t="s">
        <v>65</v>
      </c>
      <c r="N67" s="32" t="s">
        <v>66</v>
      </c>
    </row>
    <row r="68" spans="2:15" ht="13.5" x14ac:dyDescent="0.15">
      <c r="J68" s="37"/>
      <c r="K68" s="4"/>
      <c r="L68" s="18"/>
      <c r="M68" s="38"/>
    </row>
    <row r="69" spans="2:15" ht="13.5" x14ac:dyDescent="0.15">
      <c r="B69" s="30"/>
      <c r="J69" s="37"/>
      <c r="K69" s="18"/>
      <c r="L69" s="18"/>
      <c r="M69" s="39"/>
    </row>
    <row r="70" spans="2:15" ht="13.5" x14ac:dyDescent="0.15">
      <c r="B70" s="30"/>
      <c r="J70" s="37"/>
      <c r="K70" s="18"/>
      <c r="L70" s="18"/>
      <c r="M70" s="40"/>
    </row>
    <row r="71" spans="2:15" ht="13.5" x14ac:dyDescent="0.15">
      <c r="B71" s="30"/>
      <c r="J71" s="37"/>
      <c r="K71" s="18"/>
      <c r="L71" s="18"/>
      <c r="M71" s="40"/>
    </row>
    <row r="72" spans="2:15" ht="13.5" x14ac:dyDescent="0.15">
      <c r="J72" s="37"/>
      <c r="K72" s="18"/>
      <c r="L72" s="18"/>
      <c r="M72" s="40"/>
    </row>
    <row r="73" spans="2:15" ht="13.5" x14ac:dyDescent="0.15">
      <c r="F73" s="40"/>
      <c r="G73" s="40"/>
      <c r="H73" s="40"/>
      <c r="I73" s="40"/>
      <c r="J73" s="40"/>
      <c r="K73" s="18"/>
      <c r="L73" s="18"/>
      <c r="M73" s="40"/>
    </row>
    <row r="74" spans="2:15" ht="13.5" x14ac:dyDescent="0.15">
      <c r="F74" s="40"/>
      <c r="G74" s="40"/>
      <c r="H74" s="40"/>
      <c r="I74" s="40"/>
      <c r="J74" s="40"/>
      <c r="K74" s="18"/>
      <c r="L74" s="18"/>
      <c r="M74" s="40"/>
    </row>
    <row r="75" spans="2:15" ht="13.5" x14ac:dyDescent="0.15">
      <c r="J75" s="37"/>
      <c r="K75" s="18"/>
    </row>
    <row r="76" spans="2:15" ht="60" customHeight="1" x14ac:dyDescent="0.15">
      <c r="J76" s="37"/>
      <c r="L76" s="116"/>
      <c r="M76" s="116"/>
      <c r="N76" s="116"/>
    </row>
    <row r="77" spans="2:15" ht="13.5" x14ac:dyDescent="0.15">
      <c r="C77" s="41"/>
      <c r="D77" s="41"/>
      <c r="E77" s="42"/>
      <c r="F77" s="42"/>
      <c r="G77" s="42"/>
      <c r="H77" s="42"/>
      <c r="I77" s="42"/>
      <c r="J77" s="42"/>
      <c r="K77" s="42"/>
      <c r="L77" s="43"/>
      <c r="M77" s="25"/>
      <c r="N77" s="44"/>
      <c r="O77" s="45"/>
    </row>
    <row r="78" spans="2:15" ht="13.5" x14ac:dyDescent="0.15">
      <c r="C78" s="46"/>
      <c r="D78" s="46"/>
      <c r="E78" s="46"/>
      <c r="F78" s="46"/>
      <c r="G78" s="46"/>
      <c r="H78" s="46"/>
      <c r="I78" s="46"/>
      <c r="J78" s="47"/>
      <c r="K78" s="18"/>
      <c r="L78" s="43"/>
      <c r="M78" s="25"/>
      <c r="N78" s="44"/>
      <c r="O78" s="45"/>
    </row>
    <row r="79" spans="2:15" ht="13.5" x14ac:dyDescent="0.15">
      <c r="B79" s="21" t="s">
        <v>24</v>
      </c>
      <c r="C79" s="22"/>
      <c r="D79" s="22"/>
      <c r="E79" s="22"/>
      <c r="J79" s="21" t="s">
        <v>24</v>
      </c>
      <c r="K79" s="22"/>
      <c r="L79" s="22"/>
      <c r="M79" s="22"/>
      <c r="N79" s="44"/>
      <c r="O79" s="45"/>
    </row>
    <row r="80" spans="2:15" ht="13.5" x14ac:dyDescent="0.15">
      <c r="J80" s="37"/>
      <c r="K80" s="18"/>
      <c r="L80" s="43"/>
      <c r="M80" s="25"/>
      <c r="N80" s="44"/>
      <c r="O80" s="45"/>
    </row>
    <row r="81" spans="3:14" ht="17.25" x14ac:dyDescent="0.15">
      <c r="C81" s="48" t="s">
        <v>138</v>
      </c>
    </row>
    <row r="83" spans="3:14" ht="13.5" x14ac:dyDescent="0.15">
      <c r="K83" s="115" t="s">
        <v>34</v>
      </c>
      <c r="L83" s="115"/>
      <c r="M83" s="115"/>
      <c r="N83" s="115"/>
    </row>
    <row r="84" spans="3:14" ht="13.5" x14ac:dyDescent="0.15">
      <c r="D84" s="1" t="s">
        <v>67</v>
      </c>
      <c r="K84" s="34" t="s">
        <v>28</v>
      </c>
      <c r="L84" s="34" t="s">
        <v>29</v>
      </c>
      <c r="M84" s="34" t="s">
        <v>35</v>
      </c>
      <c r="N84" s="34" t="s">
        <v>36</v>
      </c>
    </row>
    <row r="85" spans="3:14" ht="13.5" x14ac:dyDescent="0.15">
      <c r="K85" s="35">
        <v>10</v>
      </c>
      <c r="L85" s="35" t="s">
        <v>37</v>
      </c>
      <c r="M85" s="32" t="s">
        <v>38</v>
      </c>
      <c r="N85" s="32" t="s">
        <v>39</v>
      </c>
    </row>
    <row r="86" spans="3:14" ht="13.5" x14ac:dyDescent="0.15">
      <c r="C86" s="49" t="s">
        <v>28</v>
      </c>
      <c r="D86" s="49" t="s">
        <v>35</v>
      </c>
      <c r="F86" s="4"/>
      <c r="G86" s="4"/>
      <c r="K86" s="35">
        <v>20</v>
      </c>
      <c r="L86" s="35" t="s">
        <v>41</v>
      </c>
      <c r="M86" s="32" t="s">
        <v>68</v>
      </c>
      <c r="N86" s="32" t="s">
        <v>43</v>
      </c>
    </row>
    <row r="87" spans="3:14" ht="13.5" x14ac:dyDescent="0.15">
      <c r="C87" s="27">
        <v>70</v>
      </c>
      <c r="D87" s="28"/>
      <c r="F87" s="4"/>
      <c r="G87" s="4"/>
      <c r="K87" s="35">
        <v>30</v>
      </c>
      <c r="L87" s="35" t="s">
        <v>45</v>
      </c>
      <c r="M87" s="32" t="s">
        <v>69</v>
      </c>
      <c r="N87" s="32" t="s">
        <v>47</v>
      </c>
    </row>
    <row r="88" spans="3:14" ht="13.5" x14ac:dyDescent="0.15">
      <c r="C88" s="50" t="s">
        <v>70</v>
      </c>
      <c r="D88" s="51" t="str">
        <f>VLOOKUP(C87,K85:N92,3,1)</f>
        <v>K008</v>
      </c>
      <c r="F88" s="18"/>
      <c r="G88" s="18"/>
      <c r="K88" s="35">
        <v>40</v>
      </c>
      <c r="L88" s="35" t="s">
        <v>49</v>
      </c>
      <c r="M88" s="32" t="s">
        <v>71</v>
      </c>
      <c r="N88" s="32" t="s">
        <v>51</v>
      </c>
    </row>
    <row r="89" spans="3:14" ht="13.5" x14ac:dyDescent="0.15">
      <c r="F89" s="18"/>
      <c r="G89" s="18"/>
      <c r="K89" s="35">
        <v>50</v>
      </c>
      <c r="L89" s="35" t="s">
        <v>53</v>
      </c>
      <c r="M89" s="32" t="s">
        <v>54</v>
      </c>
      <c r="N89" s="32" t="s">
        <v>55</v>
      </c>
    </row>
    <row r="90" spans="3:14" ht="13.5" x14ac:dyDescent="0.15">
      <c r="F90" s="18"/>
      <c r="G90" s="18"/>
      <c r="K90" s="35">
        <v>60</v>
      </c>
      <c r="L90" s="35" t="s">
        <v>57</v>
      </c>
      <c r="M90" s="32" t="s">
        <v>72</v>
      </c>
      <c r="N90" s="32" t="s">
        <v>59</v>
      </c>
    </row>
    <row r="91" spans="3:14" ht="13.5" x14ac:dyDescent="0.15">
      <c r="F91" s="18"/>
      <c r="G91" s="18"/>
      <c r="K91" s="35">
        <v>70</v>
      </c>
      <c r="L91" s="35" t="s">
        <v>61</v>
      </c>
      <c r="M91" s="32" t="s">
        <v>62</v>
      </c>
      <c r="N91" s="32" t="s">
        <v>63</v>
      </c>
    </row>
    <row r="92" spans="3:14" ht="13.5" x14ac:dyDescent="0.15">
      <c r="F92" s="4"/>
      <c r="G92" s="4"/>
      <c r="K92" s="35">
        <v>80</v>
      </c>
      <c r="L92" s="35" t="s">
        <v>64</v>
      </c>
      <c r="M92" s="32" t="s">
        <v>65</v>
      </c>
      <c r="N92" s="32" t="s">
        <v>66</v>
      </c>
    </row>
    <row r="93" spans="3:14" ht="13.5" x14ac:dyDescent="0.15">
      <c r="F93" s="4"/>
      <c r="G93" s="4"/>
    </row>
    <row r="95" spans="3:14" ht="13.5" x14ac:dyDescent="0.15">
      <c r="D95" s="1" t="s">
        <v>67</v>
      </c>
    </row>
    <row r="96" spans="3:14" ht="13.5" x14ac:dyDescent="0.15">
      <c r="L96" s="1" t="s">
        <v>67</v>
      </c>
    </row>
    <row r="97" spans="3:12" ht="13.5" x14ac:dyDescent="0.15">
      <c r="C97" s="49" t="s">
        <v>28</v>
      </c>
      <c r="D97" s="49" t="s">
        <v>73</v>
      </c>
    </row>
    <row r="98" spans="3:12" ht="13.5" x14ac:dyDescent="0.15">
      <c r="C98" s="27">
        <v>30</v>
      </c>
      <c r="D98" s="28"/>
      <c r="K98" s="49" t="s">
        <v>29</v>
      </c>
      <c r="L98" s="49" t="s">
        <v>73</v>
      </c>
    </row>
    <row r="99" spans="3:12" ht="13.5" x14ac:dyDescent="0.15">
      <c r="C99" s="50" t="s">
        <v>70</v>
      </c>
      <c r="D99" s="51" t="str">
        <f>VLOOKUP(C98,K85:N92,4,1)</f>
        <v>工事部</v>
      </c>
      <c r="K99" s="27" t="s">
        <v>41</v>
      </c>
      <c r="L99" s="28"/>
    </row>
    <row r="100" spans="3:12" ht="13.5" x14ac:dyDescent="0.15">
      <c r="C100" s="50"/>
      <c r="D100" s="20"/>
      <c r="K100" s="50" t="s">
        <v>70</v>
      </c>
      <c r="L100" s="51" t="str">
        <f>VLOOKUP(K99,L85:N92,3,1)</f>
        <v>総務</v>
      </c>
    </row>
    <row r="101" spans="3:12" ht="13.5" x14ac:dyDescent="0.15">
      <c r="C101" s="50"/>
      <c r="D101" s="20"/>
    </row>
    <row r="102" spans="3:12" ht="13.5" x14ac:dyDescent="0.15">
      <c r="C102" s="50"/>
      <c r="D102" s="20"/>
    </row>
    <row r="112" spans="3:12" ht="13.5" x14ac:dyDescent="0.15">
      <c r="C112" s="117" t="s">
        <v>74</v>
      </c>
      <c r="D112" s="118"/>
      <c r="E112" s="123" t="s">
        <v>75</v>
      </c>
      <c r="F112" s="123"/>
      <c r="G112" s="123"/>
      <c r="H112" s="123"/>
      <c r="I112" s="123"/>
      <c r="J112" s="123"/>
      <c r="K112" s="124"/>
    </row>
    <row r="113" spans="2:16" ht="12.75" customHeight="1" x14ac:dyDescent="0.15">
      <c r="C113" s="119"/>
      <c r="D113" s="120"/>
      <c r="E113" s="125"/>
      <c r="F113" s="125"/>
      <c r="G113" s="125"/>
      <c r="H113" s="125"/>
      <c r="I113" s="125"/>
      <c r="J113" s="125"/>
      <c r="K113" s="126"/>
    </row>
    <row r="114" spans="2:16" ht="12.75" customHeight="1" x14ac:dyDescent="0.15">
      <c r="C114" s="119"/>
      <c r="D114" s="120"/>
      <c r="E114" s="125"/>
      <c r="F114" s="125"/>
      <c r="G114" s="125"/>
      <c r="H114" s="125"/>
      <c r="I114" s="125"/>
      <c r="J114" s="125"/>
      <c r="K114" s="126"/>
    </row>
    <row r="115" spans="2:16" ht="12.75" customHeight="1" x14ac:dyDescent="0.15">
      <c r="C115" s="119"/>
      <c r="D115" s="120"/>
      <c r="E115" s="125"/>
      <c r="F115" s="125"/>
      <c r="G115" s="125"/>
      <c r="H115" s="125"/>
      <c r="I115" s="125"/>
      <c r="J115" s="125"/>
      <c r="K115" s="126"/>
    </row>
    <row r="116" spans="2:16" ht="12.75" customHeight="1" thickBot="1" x14ac:dyDescent="0.2">
      <c r="C116" s="121"/>
      <c r="D116" s="122"/>
      <c r="E116" s="127"/>
      <c r="F116" s="127"/>
      <c r="G116" s="127"/>
      <c r="H116" s="127"/>
      <c r="I116" s="127"/>
      <c r="J116" s="127"/>
      <c r="K116" s="128"/>
    </row>
    <row r="117" spans="2:16" ht="12.75" customHeight="1" thickTop="1" x14ac:dyDescent="0.15">
      <c r="C117" s="41"/>
      <c r="D117" s="41"/>
      <c r="E117" s="42"/>
      <c r="F117" s="42"/>
      <c r="G117" s="42"/>
      <c r="H117" s="42"/>
      <c r="I117" s="42"/>
      <c r="J117" s="42"/>
      <c r="K117" s="42"/>
    </row>
    <row r="118" spans="2:16" ht="12.75" customHeight="1" x14ac:dyDescent="0.15">
      <c r="C118" s="41"/>
      <c r="D118" s="41"/>
      <c r="E118" s="42"/>
      <c r="F118" s="42"/>
      <c r="G118" s="42"/>
      <c r="H118" s="42"/>
      <c r="I118" s="42"/>
      <c r="J118" s="42"/>
      <c r="K118" s="42"/>
    </row>
    <row r="119" spans="2:16" ht="12.75" customHeight="1" x14ac:dyDescent="0.15">
      <c r="B119" s="21" t="s">
        <v>24</v>
      </c>
      <c r="C119" s="22"/>
      <c r="D119" s="22"/>
      <c r="E119" s="22"/>
      <c r="F119" s="46"/>
      <c r="G119" s="46"/>
      <c r="J119" s="21" t="s">
        <v>24</v>
      </c>
      <c r="K119" s="22"/>
      <c r="L119" s="22"/>
      <c r="M119" s="22"/>
    </row>
    <row r="121" spans="2:16" ht="12.75" customHeight="1" x14ac:dyDescent="0.15">
      <c r="D121" s="52" t="s">
        <v>76</v>
      </c>
    </row>
    <row r="122" spans="2:16" ht="12.75" customHeight="1" x14ac:dyDescent="0.15">
      <c r="B122" s="53"/>
      <c r="D122" s="34" t="s">
        <v>77</v>
      </c>
      <c r="E122" s="34" t="s">
        <v>78</v>
      </c>
      <c r="F122" s="34" t="s">
        <v>79</v>
      </c>
      <c r="G122" s="53"/>
      <c r="J122" s="53"/>
      <c r="K122" s="53"/>
    </row>
    <row r="123" spans="2:16" ht="12.75" customHeight="1" x14ac:dyDescent="0.15">
      <c r="B123" s="53"/>
      <c r="D123" s="54" t="s">
        <v>80</v>
      </c>
      <c r="E123" s="35" t="s">
        <v>81</v>
      </c>
      <c r="F123" s="55">
        <v>3000</v>
      </c>
      <c r="G123" s="53"/>
      <c r="J123" s="53"/>
      <c r="K123" s="53"/>
    </row>
    <row r="124" spans="2:16" ht="12.75" customHeight="1" x14ac:dyDescent="0.15">
      <c r="B124" s="53"/>
      <c r="D124" s="54" t="s">
        <v>83</v>
      </c>
      <c r="E124" s="35" t="s">
        <v>84</v>
      </c>
      <c r="F124" s="55">
        <v>2800</v>
      </c>
      <c r="G124" s="53"/>
      <c r="J124" s="53"/>
      <c r="K124" s="53"/>
    </row>
    <row r="125" spans="2:16" ht="12.75" customHeight="1" x14ac:dyDescent="0.15">
      <c r="B125" s="53"/>
      <c r="D125" s="54" t="s">
        <v>86</v>
      </c>
      <c r="E125" s="35" t="s">
        <v>87</v>
      </c>
      <c r="F125" s="55">
        <v>4200</v>
      </c>
      <c r="G125" s="53"/>
      <c r="J125" s="53"/>
      <c r="K125" s="53"/>
    </row>
    <row r="126" spans="2:16" ht="12.75" customHeight="1" x14ac:dyDescent="0.15">
      <c r="B126" s="53"/>
      <c r="F126" s="53"/>
      <c r="G126" s="53"/>
      <c r="J126" s="53"/>
      <c r="N126" s="53"/>
      <c r="O126" s="53"/>
    </row>
    <row r="127" spans="2:16" ht="15.75" customHeight="1" x14ac:dyDescent="0.15">
      <c r="B127" s="53"/>
      <c r="C127" s="48" t="s">
        <v>89</v>
      </c>
      <c r="D127" s="53"/>
      <c r="E127" s="53"/>
      <c r="F127" s="53"/>
      <c r="G127" s="53"/>
      <c r="K127" s="48" t="s">
        <v>89</v>
      </c>
      <c r="L127" s="56"/>
      <c r="M127" s="53"/>
      <c r="N127" s="53"/>
      <c r="O127" s="53"/>
      <c r="P127" s="53"/>
    </row>
    <row r="129" spans="2:16" ht="12.75" customHeight="1" x14ac:dyDescent="0.15">
      <c r="B129" s="57" t="s">
        <v>90</v>
      </c>
      <c r="C129" s="58"/>
      <c r="D129" s="58"/>
      <c r="K129" s="57" t="s">
        <v>90</v>
      </c>
      <c r="L129" s="58"/>
      <c r="M129" s="58"/>
    </row>
    <row r="130" spans="2:16" ht="12.75" customHeight="1" x14ac:dyDescent="0.15">
      <c r="B130" s="59" t="s">
        <v>91</v>
      </c>
      <c r="C130" s="60" t="s">
        <v>77</v>
      </c>
      <c r="D130" s="61" t="s">
        <v>78</v>
      </c>
      <c r="E130" s="61" t="s">
        <v>79</v>
      </c>
      <c r="F130" s="61" t="s">
        <v>92</v>
      </c>
      <c r="G130" s="61" t="s">
        <v>93</v>
      </c>
      <c r="K130" s="59" t="s">
        <v>91</v>
      </c>
      <c r="L130" s="60" t="s">
        <v>77</v>
      </c>
      <c r="M130" s="61" t="s">
        <v>78</v>
      </c>
      <c r="N130" s="61" t="s">
        <v>79</v>
      </c>
      <c r="O130" s="61" t="s">
        <v>92</v>
      </c>
      <c r="P130" s="61" t="s">
        <v>93</v>
      </c>
    </row>
    <row r="131" spans="2:16" ht="12.75" customHeight="1" x14ac:dyDescent="0.15">
      <c r="B131" s="62">
        <v>41548</v>
      </c>
      <c r="C131" s="54" t="s">
        <v>94</v>
      </c>
      <c r="D131" s="63" t="str">
        <f>VLOOKUP(C131,$D$123:$F$125,2,1)</f>
        <v>A</v>
      </c>
      <c r="E131" s="64">
        <f>VLOOKUP(C131,$D$123:$F$125,3,1)</f>
        <v>3000</v>
      </c>
      <c r="F131" s="65">
        <v>20</v>
      </c>
      <c r="G131" s="66">
        <f>E131*F131</f>
        <v>60000</v>
      </c>
      <c r="K131" s="62">
        <v>41548</v>
      </c>
      <c r="L131" s="54" t="s">
        <v>82</v>
      </c>
      <c r="M131" s="63"/>
      <c r="N131" s="64"/>
      <c r="O131" s="65">
        <v>20</v>
      </c>
      <c r="P131" s="66"/>
    </row>
    <row r="132" spans="2:16" ht="12.75" customHeight="1" x14ac:dyDescent="0.15">
      <c r="B132" s="62">
        <v>41549</v>
      </c>
      <c r="C132" s="54" t="s">
        <v>85</v>
      </c>
      <c r="D132" s="63" t="str">
        <f>VLOOKUP(C132,$D$123:$F$125,2,1)</f>
        <v>B</v>
      </c>
      <c r="E132" s="64">
        <f>VLOOKUP(C132,$D$123:$F$125,3,1)</f>
        <v>2800</v>
      </c>
      <c r="F132" s="65">
        <v>40</v>
      </c>
      <c r="G132" s="66">
        <f>E132*F132</f>
        <v>112000</v>
      </c>
      <c r="K132" s="62">
        <v>41549</v>
      </c>
      <c r="L132" s="54" t="s">
        <v>95</v>
      </c>
      <c r="M132" s="63"/>
      <c r="N132" s="64"/>
      <c r="O132" s="65">
        <v>40</v>
      </c>
      <c r="P132" s="66"/>
    </row>
    <row r="133" spans="2:16" ht="12.75" customHeight="1" x14ac:dyDescent="0.15">
      <c r="B133" s="62">
        <v>41550</v>
      </c>
      <c r="C133" s="54" t="s">
        <v>96</v>
      </c>
      <c r="D133" s="63" t="str">
        <f>VLOOKUP(C133,$D$123:$F$125,2,1)</f>
        <v>C</v>
      </c>
      <c r="E133" s="64">
        <f>VLOOKUP(C133,$D$123:$F$125,3,1)</f>
        <v>4200</v>
      </c>
      <c r="F133" s="65">
        <v>80</v>
      </c>
      <c r="G133" s="66">
        <f>E133*F133</f>
        <v>336000</v>
      </c>
      <c r="K133" s="62">
        <v>41550</v>
      </c>
      <c r="L133" s="54" t="s">
        <v>97</v>
      </c>
      <c r="M133" s="63"/>
      <c r="N133" s="64"/>
      <c r="O133" s="65">
        <v>80</v>
      </c>
      <c r="P133" s="66"/>
    </row>
    <row r="134" spans="2:16" ht="12.75" customHeight="1" x14ac:dyDescent="0.15">
      <c r="B134" s="62">
        <v>41551</v>
      </c>
      <c r="C134" s="54" t="s">
        <v>98</v>
      </c>
      <c r="D134" s="63" t="str">
        <f>VLOOKUP(C134,$D$123:$F$125,2,1)</f>
        <v>B</v>
      </c>
      <c r="E134" s="64">
        <f>VLOOKUP(C134,$D$123:$F$125,3,1)</f>
        <v>2800</v>
      </c>
      <c r="F134" s="65">
        <v>36</v>
      </c>
      <c r="G134" s="66">
        <f>E134*F134</f>
        <v>100800</v>
      </c>
      <c r="K134" s="62">
        <v>41551</v>
      </c>
      <c r="L134" s="54" t="s">
        <v>99</v>
      </c>
      <c r="M134" s="63"/>
      <c r="N134" s="64"/>
      <c r="O134" s="65">
        <v>36</v>
      </c>
      <c r="P134" s="66"/>
    </row>
    <row r="135" spans="2:16" ht="12.75" customHeight="1" x14ac:dyDescent="0.15">
      <c r="B135" s="62">
        <v>41552</v>
      </c>
      <c r="C135" s="54" t="s">
        <v>100</v>
      </c>
      <c r="D135" s="63" t="str">
        <f>VLOOKUP(C135,$D$123:$F$125,2,1)</f>
        <v>A</v>
      </c>
      <c r="E135" s="64">
        <f>VLOOKUP(C135,$D$123:$F$125,3,1)</f>
        <v>3000</v>
      </c>
      <c r="F135" s="65">
        <v>60</v>
      </c>
      <c r="G135" s="66">
        <f>E135*F135</f>
        <v>180000</v>
      </c>
      <c r="K135" s="62">
        <v>41552</v>
      </c>
      <c r="L135" s="54" t="s">
        <v>100</v>
      </c>
      <c r="M135" s="63"/>
      <c r="N135" s="64"/>
      <c r="O135" s="65">
        <v>60</v>
      </c>
      <c r="P135" s="66"/>
    </row>
    <row r="149" spans="2:14" ht="13.5" x14ac:dyDescent="0.15">
      <c r="B149" s="1" t="s">
        <v>101</v>
      </c>
      <c r="C149" s="1" t="s">
        <v>102</v>
      </c>
      <c r="J149" s="1" t="s">
        <v>101</v>
      </c>
      <c r="K149" s="1" t="s">
        <v>102</v>
      </c>
    </row>
    <row r="151" spans="2:14" ht="13.5" x14ac:dyDescent="0.15">
      <c r="D151" s="67" t="s">
        <v>78</v>
      </c>
      <c r="E151" s="67" t="s">
        <v>103</v>
      </c>
      <c r="M151" s="67" t="s">
        <v>78</v>
      </c>
      <c r="N151" s="67" t="s">
        <v>103</v>
      </c>
    </row>
    <row r="152" spans="2:14" ht="13.5" x14ac:dyDescent="0.15">
      <c r="D152" s="32" t="s">
        <v>104</v>
      </c>
      <c r="E152" s="68">
        <f>SUMIF($D$131:$D$135,D152,$G$131:$G$135)</f>
        <v>240000</v>
      </c>
      <c r="M152" s="32" t="s">
        <v>105</v>
      </c>
      <c r="N152" s="68"/>
    </row>
    <row r="153" spans="2:14" ht="13.5" x14ac:dyDescent="0.15">
      <c r="D153" s="32" t="s">
        <v>106</v>
      </c>
      <c r="E153" s="68">
        <f>SUMIF($D$131:$D$135,D153,$G$131:$G$135)</f>
        <v>212800</v>
      </c>
      <c r="M153" s="32" t="s">
        <v>107</v>
      </c>
      <c r="N153" s="68"/>
    </row>
    <row r="154" spans="2:14" ht="13.5" x14ac:dyDescent="0.15">
      <c r="D154" s="32" t="s">
        <v>88</v>
      </c>
      <c r="E154" s="68">
        <f>SUMIF($D$131:$D$135,D154,$G$131:$G$135)</f>
        <v>336000</v>
      </c>
      <c r="M154" s="32" t="s">
        <v>108</v>
      </c>
      <c r="N154" s="68"/>
    </row>
    <row r="155" spans="2:14" ht="13.5" x14ac:dyDescent="0.15">
      <c r="D155" s="32" t="s">
        <v>109</v>
      </c>
      <c r="E155" s="68">
        <f>SUM(E152:E154)</f>
        <v>788800</v>
      </c>
      <c r="M155" s="32" t="s">
        <v>109</v>
      </c>
      <c r="N155" s="68"/>
    </row>
    <row r="167" spans="2:13" ht="13.5" x14ac:dyDescent="0.15">
      <c r="B167" s="21" t="s">
        <v>24</v>
      </c>
      <c r="C167" s="22"/>
      <c r="D167" s="22"/>
      <c r="E167" s="22"/>
      <c r="F167" s="46"/>
      <c r="G167" s="46"/>
      <c r="J167" s="21" t="s">
        <v>24</v>
      </c>
      <c r="K167" s="22"/>
      <c r="L167" s="22"/>
      <c r="M167" s="22"/>
    </row>
    <row r="168" spans="2:13" ht="13.5" x14ac:dyDescent="0.15">
      <c r="B168" s="69"/>
      <c r="C168" s="46"/>
      <c r="D168" s="46"/>
      <c r="E168" s="46"/>
      <c r="F168" s="46"/>
      <c r="G168" s="46"/>
      <c r="H168" s="46"/>
      <c r="I168" s="46"/>
      <c r="J168" s="69"/>
      <c r="K168" s="46"/>
      <c r="L168" s="46"/>
      <c r="M168" s="46"/>
    </row>
    <row r="169" spans="2:13" ht="13.5" x14ac:dyDescent="0.15">
      <c r="B169" s="69"/>
      <c r="C169" s="33" t="s">
        <v>110</v>
      </c>
      <c r="D169" s="46"/>
      <c r="E169" s="46"/>
      <c r="F169" s="46"/>
      <c r="G169" s="46"/>
      <c r="H169" s="46"/>
      <c r="I169" s="46"/>
      <c r="J169" s="69"/>
      <c r="K169" s="33"/>
      <c r="L169" s="46"/>
      <c r="M169" s="46"/>
    </row>
    <row r="170" spans="2:13" ht="14.25" thickBot="1" x14ac:dyDescent="0.2"/>
    <row r="171" spans="2:13" ht="14.25" thickBot="1" x14ac:dyDescent="0.2">
      <c r="B171" s="53"/>
      <c r="C171" s="70" t="s">
        <v>28</v>
      </c>
      <c r="D171" s="71" t="s">
        <v>29</v>
      </c>
      <c r="E171" s="72" t="s">
        <v>35</v>
      </c>
      <c r="F171" s="73" t="s">
        <v>36</v>
      </c>
      <c r="G171" s="43"/>
    </row>
    <row r="172" spans="2:13" ht="13.5" x14ac:dyDescent="0.15">
      <c r="B172" s="53"/>
      <c r="C172" s="74">
        <v>200</v>
      </c>
      <c r="D172" s="75" t="s">
        <v>111</v>
      </c>
      <c r="E172" s="76" t="s">
        <v>112</v>
      </c>
      <c r="F172" s="77" t="s">
        <v>113</v>
      </c>
      <c r="G172" s="78"/>
    </row>
    <row r="173" spans="2:13" ht="13.5" x14ac:dyDescent="0.15">
      <c r="B173" s="53"/>
      <c r="C173" s="79">
        <v>300</v>
      </c>
      <c r="D173" s="80" t="s">
        <v>114</v>
      </c>
      <c r="E173" s="65" t="s">
        <v>115</v>
      </c>
      <c r="F173" s="81" t="s">
        <v>116</v>
      </c>
      <c r="G173" s="78"/>
    </row>
    <row r="174" spans="2:13" ht="13.5" x14ac:dyDescent="0.15">
      <c r="B174" s="53"/>
      <c r="C174" s="79">
        <v>400</v>
      </c>
      <c r="D174" s="80" t="s">
        <v>117</v>
      </c>
      <c r="E174" s="65" t="s">
        <v>118</v>
      </c>
      <c r="F174" s="81" t="s">
        <v>119</v>
      </c>
      <c r="G174" s="78"/>
    </row>
    <row r="175" spans="2:13" ht="13.5" x14ac:dyDescent="0.15">
      <c r="B175" s="53"/>
      <c r="C175" s="79">
        <v>500</v>
      </c>
      <c r="D175" s="80" t="s">
        <v>120</v>
      </c>
      <c r="E175" s="65" t="s">
        <v>121</v>
      </c>
      <c r="F175" s="81" t="s">
        <v>122</v>
      </c>
      <c r="G175" s="78"/>
    </row>
    <row r="176" spans="2:13" ht="13.5" x14ac:dyDescent="0.15">
      <c r="B176" s="53"/>
      <c r="C176" s="79">
        <v>600</v>
      </c>
      <c r="D176" s="80" t="s">
        <v>123</v>
      </c>
      <c r="E176" s="65" t="s">
        <v>124</v>
      </c>
      <c r="F176" s="81" t="s">
        <v>125</v>
      </c>
      <c r="G176" s="78"/>
    </row>
    <row r="177" spans="2:14" ht="13.5" x14ac:dyDescent="0.15">
      <c r="B177" s="53"/>
      <c r="C177" s="79">
        <v>700</v>
      </c>
      <c r="D177" s="80" t="s">
        <v>126</v>
      </c>
      <c r="E177" s="65" t="s">
        <v>127</v>
      </c>
      <c r="F177" s="81" t="s">
        <v>128</v>
      </c>
      <c r="G177" s="78"/>
    </row>
    <row r="178" spans="2:14" ht="13.5" x14ac:dyDescent="0.15">
      <c r="B178" s="53"/>
      <c r="C178" s="79">
        <v>800</v>
      </c>
      <c r="D178" s="80" t="s">
        <v>129</v>
      </c>
      <c r="E178" s="65" t="s">
        <v>130</v>
      </c>
      <c r="F178" s="81" t="s">
        <v>131</v>
      </c>
      <c r="G178" s="78"/>
    </row>
    <row r="179" spans="2:14" ht="14.25" thickBot="1" x14ac:dyDescent="0.2">
      <c r="B179" s="53"/>
      <c r="C179" s="82">
        <v>900</v>
      </c>
      <c r="D179" s="83" t="s">
        <v>132</v>
      </c>
      <c r="E179" s="84" t="s">
        <v>133</v>
      </c>
      <c r="F179" s="85" t="s">
        <v>134</v>
      </c>
      <c r="G179" s="78"/>
    </row>
    <row r="180" spans="2:14" ht="13.5" x14ac:dyDescent="0.15">
      <c r="B180" s="53"/>
      <c r="C180" s="53"/>
      <c r="D180" s="53"/>
      <c r="E180" s="53"/>
      <c r="F180" s="53"/>
      <c r="G180" s="53"/>
      <c r="K180" s="53"/>
      <c r="L180" s="53"/>
      <c r="M180" s="53"/>
      <c r="N180" s="53"/>
    </row>
    <row r="181" spans="2:14" ht="13.5" x14ac:dyDescent="0.15">
      <c r="B181" s="53"/>
      <c r="D181" s="53"/>
      <c r="E181" s="53"/>
      <c r="F181" s="53"/>
      <c r="G181" s="53"/>
      <c r="L181" s="53"/>
      <c r="M181" s="53"/>
      <c r="N181" s="53"/>
    </row>
    <row r="182" spans="2:14" ht="13.5" x14ac:dyDescent="0.15">
      <c r="B182" s="53"/>
      <c r="L182" s="53"/>
      <c r="M182" s="53"/>
      <c r="N182" s="53"/>
    </row>
    <row r="183" spans="2:14" ht="18" thickBot="1" x14ac:dyDescent="0.2">
      <c r="B183" s="53"/>
      <c r="C183" s="48" t="s">
        <v>89</v>
      </c>
      <c r="D183" s="53"/>
      <c r="E183" s="53"/>
      <c r="F183" s="53"/>
      <c r="G183" s="53"/>
      <c r="K183" s="48" t="s">
        <v>89</v>
      </c>
      <c r="L183" s="53"/>
      <c r="M183" s="53"/>
      <c r="N183" s="53"/>
    </row>
    <row r="184" spans="2:14" ht="14.25" thickBot="1" x14ac:dyDescent="0.2">
      <c r="C184" s="86" t="s">
        <v>28</v>
      </c>
      <c r="D184" s="87" t="s">
        <v>29</v>
      </c>
      <c r="E184" s="88" t="s">
        <v>35</v>
      </c>
      <c r="F184" s="89" t="s">
        <v>36</v>
      </c>
      <c r="G184" s="43"/>
      <c r="K184" s="86" t="s">
        <v>28</v>
      </c>
      <c r="L184" s="87" t="s">
        <v>29</v>
      </c>
      <c r="M184" s="88" t="s">
        <v>35</v>
      </c>
      <c r="N184" s="89" t="s">
        <v>36</v>
      </c>
    </row>
    <row r="185" spans="2:14" ht="13.5" x14ac:dyDescent="0.15">
      <c r="C185" s="74">
        <v>400</v>
      </c>
      <c r="D185" s="90" t="str">
        <f>VLOOKUP(C185,$C$172:$F$179,2,1)</f>
        <v>鳩山</v>
      </c>
      <c r="E185" s="90" t="str">
        <f>VLOOKUP(C185,$C$172:$F$179,3,1)</f>
        <v>HH</v>
      </c>
      <c r="F185" s="91" t="str">
        <f>VLOOKUP(C185,$C$172:$F$179,4,1)</f>
        <v>歴史部</v>
      </c>
      <c r="G185" s="78"/>
      <c r="K185" s="74">
        <v>400</v>
      </c>
      <c r="L185" s="90"/>
      <c r="M185" s="90"/>
      <c r="N185" s="91"/>
    </row>
    <row r="186" spans="2:14" ht="13.5" x14ac:dyDescent="0.15">
      <c r="C186" s="79">
        <v>200</v>
      </c>
      <c r="D186" s="92" t="str">
        <f t="shared" ref="D186:D192" si="0">VLOOKUP(C186,$C$172:$F$179,2,1)</f>
        <v>小沢</v>
      </c>
      <c r="E186" s="92" t="str">
        <f t="shared" ref="E186:E192" si="1">VLOOKUP(C186,$C$172:$F$179,3,1)</f>
        <v>O</v>
      </c>
      <c r="F186" s="93" t="str">
        <f t="shared" ref="F186:F192" si="2">VLOOKUP(C186,$C$172:$F$179,4,1)</f>
        <v>応援部</v>
      </c>
      <c r="G186" s="78"/>
      <c r="K186" s="79">
        <v>200</v>
      </c>
      <c r="L186" s="92"/>
      <c r="M186" s="92"/>
      <c r="N186" s="93"/>
    </row>
    <row r="187" spans="2:14" ht="13.5" x14ac:dyDescent="0.15">
      <c r="C187" s="79">
        <v>500</v>
      </c>
      <c r="D187" s="92" t="str">
        <f t="shared" si="0"/>
        <v>菅</v>
      </c>
      <c r="E187" s="92" t="str">
        <f t="shared" si="1"/>
        <v>KKK</v>
      </c>
      <c r="F187" s="93" t="str">
        <f t="shared" si="2"/>
        <v>放送部</v>
      </c>
      <c r="G187" s="78"/>
      <c r="K187" s="79">
        <v>500</v>
      </c>
      <c r="L187" s="92"/>
      <c r="M187" s="92"/>
      <c r="N187" s="93"/>
    </row>
    <row r="188" spans="2:14" ht="13.5" x14ac:dyDescent="0.15">
      <c r="C188" s="79">
        <v>300</v>
      </c>
      <c r="D188" s="92" t="str">
        <f t="shared" si="0"/>
        <v>不破</v>
      </c>
      <c r="E188" s="92" t="str">
        <f t="shared" si="1"/>
        <v>F</v>
      </c>
      <c r="F188" s="93" t="str">
        <f t="shared" si="2"/>
        <v>哲学部</v>
      </c>
      <c r="G188" s="78"/>
      <c r="K188" s="79">
        <v>300</v>
      </c>
      <c r="L188" s="92"/>
      <c r="M188" s="92"/>
      <c r="N188" s="93"/>
    </row>
    <row r="189" spans="2:14" ht="13.5" x14ac:dyDescent="0.15">
      <c r="C189" s="79">
        <v>600</v>
      </c>
      <c r="D189" s="92" t="str">
        <f t="shared" si="0"/>
        <v>小泉</v>
      </c>
      <c r="E189" s="92" t="str">
        <f t="shared" si="1"/>
        <v>KK</v>
      </c>
      <c r="F189" s="93" t="str">
        <f t="shared" si="2"/>
        <v>新聞部</v>
      </c>
      <c r="G189" s="78"/>
      <c r="K189" s="79">
        <v>600</v>
      </c>
      <c r="L189" s="92"/>
      <c r="M189" s="92"/>
      <c r="N189" s="93"/>
    </row>
    <row r="190" spans="2:14" ht="13.5" x14ac:dyDescent="0.15">
      <c r="C190" s="79">
        <v>700</v>
      </c>
      <c r="D190" s="92" t="str">
        <f t="shared" si="0"/>
        <v>山崎</v>
      </c>
      <c r="E190" s="92" t="str">
        <f t="shared" si="1"/>
        <v>Y</v>
      </c>
      <c r="F190" s="93" t="str">
        <f t="shared" si="2"/>
        <v>図書委員</v>
      </c>
      <c r="G190" s="78"/>
      <c r="K190" s="79">
        <v>700</v>
      </c>
      <c r="L190" s="92"/>
      <c r="M190" s="92"/>
      <c r="N190" s="93"/>
    </row>
    <row r="191" spans="2:14" ht="13.5" x14ac:dyDescent="0.15">
      <c r="C191" s="79">
        <v>900</v>
      </c>
      <c r="D191" s="92" t="str">
        <f t="shared" si="0"/>
        <v>橋本</v>
      </c>
      <c r="E191" s="92" t="str">
        <f t="shared" si="1"/>
        <v>H</v>
      </c>
      <c r="F191" s="93" t="str">
        <f t="shared" si="2"/>
        <v>歌舞伎部</v>
      </c>
      <c r="G191" s="78"/>
      <c r="K191" s="79">
        <v>900</v>
      </c>
      <c r="L191" s="92"/>
      <c r="M191" s="92"/>
      <c r="N191" s="93"/>
    </row>
    <row r="192" spans="2:14" ht="14.25" thickBot="1" x14ac:dyDescent="0.2">
      <c r="C192" s="94">
        <v>800</v>
      </c>
      <c r="D192" s="95" t="str">
        <f t="shared" si="0"/>
        <v>加藤</v>
      </c>
      <c r="E192" s="95" t="str">
        <f t="shared" si="1"/>
        <v>K</v>
      </c>
      <c r="F192" s="96" t="str">
        <f t="shared" si="2"/>
        <v>規律委員</v>
      </c>
      <c r="G192" s="78"/>
      <c r="K192" s="94">
        <v>800</v>
      </c>
      <c r="L192" s="95"/>
      <c r="M192" s="95"/>
      <c r="N192" s="96"/>
    </row>
  </sheetData>
  <mergeCells count="11">
    <mergeCell ref="K58:N58"/>
    <mergeCell ref="L76:N76"/>
    <mergeCell ref="K83:N83"/>
    <mergeCell ref="C112:D116"/>
    <mergeCell ref="E112:K116"/>
    <mergeCell ref="K47:N47"/>
    <mergeCell ref="B10:I10"/>
    <mergeCell ref="A1:G1"/>
    <mergeCell ref="D14:D18"/>
    <mergeCell ref="B21:D21"/>
    <mergeCell ref="C36:G37"/>
  </mergeCells>
  <phoneticPr fontId="3"/>
  <pageMargins left="0.7" right="0.7" top="0.75" bottom="0.75" header="0.3" footer="0.3"/>
  <ignoredErrors>
    <ignoredError sqref="C131:C135 L131:L135 D123:D125" numberStoredAsTex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2013-10-19T02:57:39Z</dcterms:created>
  <dcterms:modified xsi:type="dcterms:W3CDTF">2013-10-31T03:19:53Z</dcterms:modified>
</cp:coreProperties>
</file>