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財務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9" i="1" l="1"/>
  <c r="L149" i="1"/>
  <c r="E148" i="1"/>
  <c r="D148" i="1"/>
  <c r="E147" i="1"/>
  <c r="D147" i="1"/>
  <c r="E146" i="1"/>
  <c r="D146" i="1"/>
  <c r="E145" i="1"/>
  <c r="D145" i="1"/>
  <c r="E144" i="1"/>
  <c r="D144" i="1"/>
  <c r="E143" i="1"/>
  <c r="D143" i="1"/>
  <c r="E142" i="1"/>
  <c r="D142" i="1"/>
  <c r="E141" i="1"/>
  <c r="D141" i="1"/>
  <c r="E140" i="1"/>
  <c r="D140" i="1"/>
  <c r="E139" i="1"/>
  <c r="D139" i="1"/>
  <c r="E138" i="1"/>
  <c r="D138" i="1"/>
  <c r="E137" i="1"/>
  <c r="D137" i="1"/>
  <c r="E136" i="1"/>
  <c r="D136" i="1"/>
  <c r="E135" i="1"/>
  <c r="D135" i="1"/>
  <c r="E134" i="1"/>
  <c r="D134" i="1"/>
  <c r="E133" i="1"/>
  <c r="D133" i="1"/>
  <c r="E132" i="1"/>
  <c r="D132" i="1"/>
  <c r="E131" i="1"/>
  <c r="D131" i="1"/>
  <c r="E130" i="1"/>
  <c r="D130" i="1"/>
  <c r="E129" i="1"/>
  <c r="D129" i="1"/>
  <c r="E128" i="1"/>
  <c r="D128" i="1"/>
  <c r="E127" i="1"/>
  <c r="D127" i="1"/>
  <c r="E126" i="1"/>
  <c r="D126" i="1"/>
  <c r="E125" i="1"/>
  <c r="E149" i="1" s="1"/>
  <c r="D125" i="1"/>
  <c r="E120" i="1" s="1"/>
  <c r="E97" i="1"/>
  <c r="D97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E66" i="1" s="1"/>
  <c r="D54" i="1"/>
  <c r="D66" i="1" s="1"/>
  <c r="E49" i="1"/>
  <c r="F125" i="1" l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D149" i="1"/>
  <c r="F54" i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E4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=D54+E54</t>
        </r>
      </text>
    </comment>
    <comment ref="D5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-</t>
        </r>
        <r>
          <rPr>
            <b/>
            <sz val="11"/>
            <color indexed="10"/>
            <rFont val="ＭＳ Ｐゴシック"/>
            <family val="3"/>
            <charset val="128"/>
          </rPr>
          <t>PPMT</t>
        </r>
        <r>
          <rPr>
            <b/>
            <sz val="11"/>
            <color indexed="81"/>
            <rFont val="ＭＳ Ｐゴシック"/>
            <family val="3"/>
            <charset val="128"/>
          </rPr>
          <t>($E$45/12,C54,$E$46*12,$E$47)
※「</t>
        </r>
        <r>
          <rPr>
            <b/>
            <sz val="11"/>
            <color indexed="12"/>
            <rFont val="ＭＳ Ｐゴシック"/>
            <family val="3"/>
            <charset val="128"/>
          </rPr>
          <t>－</t>
        </r>
        <r>
          <rPr>
            <b/>
            <sz val="11"/>
            <color indexed="81"/>
            <rFont val="ＭＳ Ｐゴシック"/>
            <family val="3"/>
            <charset val="128"/>
          </rPr>
          <t>」を関数の設定後に数式バーで入力</t>
        </r>
      </text>
    </comment>
    <comment ref="E5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-</t>
        </r>
        <r>
          <rPr>
            <b/>
            <sz val="11"/>
            <color indexed="10"/>
            <rFont val="ＭＳ Ｐゴシック"/>
            <family val="3"/>
            <charset val="128"/>
          </rPr>
          <t>IPMT</t>
        </r>
        <r>
          <rPr>
            <b/>
            <sz val="11"/>
            <color indexed="81"/>
            <rFont val="ＭＳ Ｐゴシック"/>
            <family val="3"/>
            <charset val="128"/>
          </rPr>
          <t>($E$45/12,C54,$E$46*12,$E$47)
※「</t>
        </r>
        <r>
          <rPr>
            <b/>
            <sz val="11"/>
            <color indexed="12"/>
            <rFont val="ＭＳ Ｐゴシック"/>
            <family val="3"/>
            <charset val="128"/>
          </rPr>
          <t>－</t>
        </r>
        <r>
          <rPr>
            <b/>
            <sz val="11"/>
            <color indexed="81"/>
            <rFont val="ＭＳ Ｐゴシック"/>
            <family val="3"/>
            <charset val="128"/>
          </rPr>
          <t>」を関数の設定後に数式バーで入力</t>
        </r>
      </text>
    </comment>
    <comment ref="F5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=F53-D54</t>
        </r>
      </text>
    </comment>
    <comment ref="E7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絶対参照セル</t>
        </r>
      </text>
    </comment>
    <comment ref="E7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絶対参照セル</t>
        </r>
      </text>
    </comment>
    <comment ref="E7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絶対参照セル</t>
        </r>
      </text>
    </comment>
    <comment ref="D8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PPMT関数で設定
※「</t>
        </r>
        <r>
          <rPr>
            <b/>
            <sz val="12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数式バーで入力</t>
        </r>
      </text>
    </comment>
    <comment ref="E8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IPMT関数で設定
※「</t>
        </r>
        <r>
          <rPr>
            <b/>
            <sz val="12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数式バーで入力</t>
        </r>
      </text>
    </comment>
    <comment ref="E1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=D125+E125</t>
        </r>
      </text>
    </comment>
    <comment ref="D125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81"/>
            <rFont val="ＭＳ Ｐゴシック"/>
            <family val="3"/>
            <charset val="128"/>
          </rPr>
          <t>PPMT($E$116/12,C125,$E$117*12,$E$118)</t>
        </r>
      </text>
    </comment>
    <comment ref="E125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81"/>
            <rFont val="ＭＳ Ｐゴシック"/>
            <family val="3"/>
            <charset val="128"/>
          </rPr>
          <t>IPMT($E$116/12,C125,$E$117*12,$E$118)</t>
        </r>
      </text>
    </comment>
    <comment ref="F125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=F124-D125</t>
        </r>
      </text>
    </comment>
  </commentList>
</comments>
</file>

<file path=xl/sharedStrings.xml><?xml version="1.0" encoding="utf-8"?>
<sst xmlns="http://schemas.openxmlformats.org/spreadsheetml/2006/main" count="75" uniqueCount="43">
  <si>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</si>
  <si>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</si>
  <si>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</si>
  <si>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</si>
  <si>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</si>
  <si>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</si>
  <si>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</si>
  <si>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</si>
  <si>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</si>
  <si>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</si>
  <si>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</si>
  <si>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例えば</t>
    <rPh sb="0" eb="1">
      <t>タト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</si>
  <si>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</si>
  <si>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</si>
  <si>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</si>
  <si>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年利（利率）</t>
    <rPh sb="0" eb="2">
      <t>ネンリ</t>
    </rPh>
    <rPh sb="3" eb="5">
      <t>リリツ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</si>
  <si>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財務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4"/>
  </si>
  <si>
    <t>期間（年数）</t>
    <rPh sb="0" eb="2">
      <t>キカン</t>
    </rPh>
    <rPh sb="3" eb="5">
      <t>ネンスウ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</si>
  <si>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」で｛元金返済｝では「</t>
    </r>
    <r>
      <rPr>
        <b/>
        <sz val="11"/>
        <color indexed="10"/>
        <rFont val="ＭＳ Ｐゴシック"/>
        <family val="3"/>
        <charset val="128"/>
      </rPr>
      <t>PPMT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2" eb="24">
      <t>センタク</t>
    </rPh>
    <phoneticPr fontId="4"/>
  </si>
  <si>
    <t>借入金額</t>
    <rPh sb="0" eb="2">
      <t>カリイレ</t>
    </rPh>
    <rPh sb="2" eb="3">
      <t>キン</t>
    </rPh>
    <rPh sb="3" eb="4">
      <t>ガク</t>
    </rPh>
    <phoneticPr fontId="4"/>
  </si>
  <si>
    <r>
      <t>　　　　　　　　　｛利息返済｝では</t>
    </r>
    <r>
      <rPr>
        <sz val="11"/>
        <color indexed="8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IPMT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10" eb="12">
      <t>リソク</t>
    </rPh>
    <rPh sb="12" eb="14">
      <t>ヘンサイ</t>
    </rPh>
    <rPh sb="24" eb="26">
      <t>センタク</t>
    </rPh>
    <phoneticPr fontId="4"/>
  </si>
  <si>
    <t>支払金額</t>
    <rPh sb="0" eb="3">
      <t>シハライキン</t>
    </rPh>
    <rPh sb="3" eb="4">
      <t>ガク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</si>
  <si>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</si>
  <si>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毎月返済額</t>
    <rPh sb="0" eb="2">
      <t>マイツキ</t>
    </rPh>
    <rPh sb="2" eb="4">
      <t>ヘンサイ</t>
    </rPh>
    <rPh sb="4" eb="5">
      <t>ガク</t>
    </rPh>
    <phoneticPr fontId="4"/>
  </si>
  <si>
    <t>⑥以下のように設定します</t>
    <rPh sb="1" eb="3">
      <t>イカ</t>
    </rPh>
    <rPh sb="7" eb="9">
      <t>セッテイ</t>
    </rPh>
    <phoneticPr fontId="4"/>
  </si>
  <si>
    <t>⑦OKで確定です。</t>
    <rPh sb="4" eb="6">
      <t>カクテイ</t>
    </rPh>
    <phoneticPr fontId="4"/>
  </si>
  <si>
    <t>回数</t>
    <rPh sb="0" eb="2">
      <t>カイスウ</t>
    </rPh>
    <phoneticPr fontId="4"/>
  </si>
  <si>
    <t>元金返済</t>
    <rPh sb="0" eb="2">
      <t>ガンキン</t>
    </rPh>
    <rPh sb="2" eb="4">
      <t>ヘンサイ</t>
    </rPh>
    <phoneticPr fontId="4"/>
  </si>
  <si>
    <t>利息返済</t>
    <rPh sb="0" eb="2">
      <t>リソク</t>
    </rPh>
    <rPh sb="2" eb="4">
      <t>ヘンサイ</t>
    </rPh>
    <phoneticPr fontId="4"/>
  </si>
  <si>
    <t>借入残高</t>
    <rPh sb="0" eb="1">
      <t>シャク</t>
    </rPh>
    <rPh sb="1" eb="2">
      <t>ニュウ</t>
    </rPh>
    <rPh sb="2" eb="4">
      <t>ザンダカ</t>
    </rPh>
    <phoneticPr fontId="4"/>
  </si>
  <si>
    <t>利息合計</t>
    <rPh sb="0" eb="2">
      <t>リソク</t>
    </rPh>
    <rPh sb="2" eb="4">
      <t>ゴウケイ</t>
    </rPh>
    <phoneticPr fontId="4"/>
  </si>
  <si>
    <t>右の表で、</t>
    <rPh sb="0" eb="1">
      <t>ミギ</t>
    </rPh>
    <rPh sb="2" eb="3">
      <t>ヒョウ</t>
    </rPh>
    <phoneticPr fontId="4"/>
  </si>
  <si>
    <r>
      <t>下の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シタ</t>
    </rPh>
    <rPh sb="4" eb="6">
      <t>ケイサン</t>
    </rPh>
    <rPh sb="6" eb="7">
      <t>シキ</t>
    </rPh>
    <rPh sb="8" eb="10">
      <t>セッテイ</t>
    </rPh>
    <phoneticPr fontId="4"/>
  </si>
  <si>
    <t>（注意）</t>
    <rPh sb="1" eb="3">
      <t>チュウイ</t>
    </rPh>
    <phoneticPr fontId="4"/>
  </si>
  <si>
    <t>①年利は１２で除算（÷）</t>
    <rPh sb="1" eb="3">
      <t>ネンリ</t>
    </rPh>
    <rPh sb="7" eb="9">
      <t>ジョサン</t>
    </rPh>
    <phoneticPr fontId="4"/>
  </si>
  <si>
    <t>②期間は１２を乗算（×）</t>
    <rPh sb="1" eb="3">
      <t>キカン</t>
    </rPh>
    <rPh sb="7" eb="9">
      <t>ジョウザン</t>
    </rPh>
    <phoneticPr fontId="4"/>
  </si>
  <si>
    <t>③どのセルを絶対参照に設定しなくてはならないか？</t>
    <rPh sb="6" eb="8">
      <t>ゼッタイ</t>
    </rPh>
    <rPh sb="8" eb="10">
      <t>サンショウ</t>
    </rPh>
    <rPh sb="11" eb="13">
      <t>セッテイ</t>
    </rPh>
    <phoneticPr fontId="4"/>
  </si>
  <si>
    <t>PPMT関数・　IPMT関数ー　財務</t>
    <rPh sb="4" eb="6">
      <t>カンスウ</t>
    </rPh>
    <rPh sb="12" eb="14">
      <t>カンスウ</t>
    </rPh>
    <rPh sb="16" eb="18">
      <t>ザイム</t>
    </rPh>
    <phoneticPr fontId="4"/>
  </si>
  <si>
    <t>左のように作成してみましょう</t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</si>
  <si>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</si>
  <si>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Copyright(c) Beginners Site All right reserved 2013/10/10</t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</si>
  <si>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財務</t>
    </r>
    <rPh sb="6" eb="8">
      <t>ザイム</t>
    </rPh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</si>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</sst>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38" fontId="0" fillId="0" borderId="0" xfId="0" applyNumberFormat="1" applyFont="1">
      <alignment vertical="center"/>
    </xf>
    <xf numFmtId="0" fontId="0" fillId="6" borderId="11" xfId="0" applyFont="1" applyFill="1" applyBorder="1">
      <alignment vertical="center"/>
    </xf>
    <xf numFmtId="0" fontId="0" fillId="5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left" vertical="center" indent="2"/>
    </xf>
    <xf numFmtId="0" fontId="11" fillId="0" borderId="0" xfId="0" applyFont="1" applyFill="1" applyBorder="1" applyAlignment="1">
      <alignment horizontal="center" vertical="center"/>
    </xf>
    <xf numFmtId="176" fontId="0" fillId="0" borderId="14" xfId="0" applyNumberFormat="1" applyFont="1" applyFill="1" applyBorder="1">
      <alignment vertical="center"/>
    </xf>
    <xf numFmtId="0" fontId="12" fillId="0" borderId="0" xfId="0" applyFont="1" applyFill="1" applyBorder="1" applyAlignment="1"/>
    <xf numFmtId="176" fontId="0" fillId="0" borderId="0" xfId="0" applyNumberFormat="1" applyFont="1" applyFill="1" applyBorder="1">
      <alignment vertical="center"/>
    </xf>
    <xf numFmtId="0" fontId="0" fillId="0" borderId="14" xfId="0" applyFont="1" applyFill="1" applyBorder="1">
      <alignment vertical="center"/>
    </xf>
    <xf numFmtId="38" fontId="0" fillId="0" borderId="14" xfId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12" fillId="0" borderId="0" xfId="0" applyFont="1" applyFill="1" applyBorder="1" applyAlignment="1">
      <alignment horizontal="center"/>
    </xf>
    <xf numFmtId="6" fontId="0" fillId="7" borderId="14" xfId="0" applyNumberFormat="1" applyFont="1" applyFill="1" applyBorder="1">
      <alignment vertical="center"/>
    </xf>
    <xf numFmtId="0" fontId="0" fillId="0" borderId="0" xfId="0" applyFont="1" applyFill="1" applyBorder="1" applyAlignment="1"/>
    <xf numFmtId="6" fontId="0" fillId="0" borderId="0" xfId="0" applyNumberFormat="1" applyFont="1" applyFill="1" applyBorder="1">
      <alignment vertical="center"/>
    </xf>
    <xf numFmtId="49" fontId="0" fillId="0" borderId="0" xfId="0" applyNumberFormat="1" applyFont="1" applyFill="1" applyBorder="1" applyAlignment="1"/>
    <xf numFmtId="0" fontId="9" fillId="3" borderId="4" xfId="0" applyFont="1" applyFill="1" applyBorder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5" fillId="0" borderId="14" xfId="1" applyFont="1" applyBorder="1">
      <alignment vertical="center"/>
    </xf>
    <xf numFmtId="6" fontId="0" fillId="0" borderId="0" xfId="0" applyNumberFormat="1" applyFont="1">
      <alignment vertical="center"/>
    </xf>
    <xf numFmtId="0" fontId="9" fillId="0" borderId="14" xfId="0" applyFont="1" applyFill="1" applyBorder="1" applyAlignment="1"/>
    <xf numFmtId="38" fontId="9" fillId="7" borderId="14" xfId="1" applyFont="1" applyFill="1" applyBorder="1" applyAlignment="1"/>
    <xf numFmtId="38" fontId="0" fillId="7" borderId="14" xfId="1" applyFont="1" applyFill="1" applyBorder="1">
      <alignment vertical="center"/>
    </xf>
    <xf numFmtId="0" fontId="9" fillId="8" borderId="14" xfId="0" applyFont="1" applyFill="1" applyBorder="1">
      <alignment vertical="center"/>
    </xf>
    <xf numFmtId="38" fontId="0" fillId="9" borderId="14" xfId="1" applyFont="1" applyFill="1" applyBorder="1">
      <alignment vertical="center"/>
    </xf>
    <xf numFmtId="0" fontId="0" fillId="0" borderId="0" xfId="0" applyFont="1" applyBorder="1" applyAlignment="1"/>
    <xf numFmtId="0" fontId="5" fillId="0" borderId="0" xfId="0" applyFont="1" applyFill="1" applyAlignment="1">
      <alignment vertical="center"/>
    </xf>
    <xf numFmtId="49" fontId="0" fillId="0" borderId="0" xfId="0" applyNumberFormat="1" applyFont="1" applyFill="1" applyBorder="1" applyAlignment="1">
      <alignment horizontal="left"/>
    </xf>
    <xf numFmtId="0" fontId="9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38" fontId="0" fillId="0" borderId="0" xfId="1" applyFont="1" applyBorder="1" applyAlignment="1"/>
    <xf numFmtId="0" fontId="5" fillId="10" borderId="0" xfId="0" applyNumberFormat="1" applyFont="1" applyFill="1" applyBorder="1" applyAlignment="1"/>
    <xf numFmtId="0" fontId="0" fillId="10" borderId="0" xfId="0" applyFont="1" applyFill="1">
      <alignment vertical="center"/>
    </xf>
    <xf numFmtId="0" fontId="15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12" fillId="2" borderId="12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/>
    </xf>
    <xf numFmtId="0" fontId="14" fillId="11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27</xdr:row>
      <xdr:rowOff>161925</xdr:rowOff>
    </xdr:from>
    <xdr:to>
      <xdr:col>4</xdr:col>
      <xdr:colOff>295275</xdr:colOff>
      <xdr:row>29</xdr:row>
      <xdr:rowOff>28575</xdr:rowOff>
    </xdr:to>
    <xdr:pic>
      <xdr:nvPicPr>
        <xdr:cNvPr id="2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50" y="47434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628650</xdr:colOff>
      <xdr:row>43</xdr:row>
      <xdr:rowOff>9525</xdr:rowOff>
    </xdr:from>
    <xdr:to>
      <xdr:col>12</xdr:col>
      <xdr:colOff>161925</xdr:colOff>
      <xdr:row>44</xdr:row>
      <xdr:rowOff>47625</xdr:rowOff>
    </xdr:to>
    <xdr:pic>
      <xdr:nvPicPr>
        <xdr:cNvPr id="3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43700" y="103441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38100</xdr:colOff>
      <xdr:row>101</xdr:row>
      <xdr:rowOff>142875</xdr:rowOff>
    </xdr:from>
    <xdr:to>
      <xdr:col>12</xdr:col>
      <xdr:colOff>647700</xdr:colOff>
      <xdr:row>105</xdr:row>
      <xdr:rowOff>114300</xdr:rowOff>
    </xdr:to>
    <xdr:grpSp>
      <xdr:nvGrpSpPr>
        <xdr:cNvPr id="4" name="Group 1119"/>
        <xdr:cNvGrpSpPr>
          <a:grpSpLocks/>
        </xdr:cNvGrpSpPr>
      </xdr:nvGrpSpPr>
      <xdr:grpSpPr bwMode="auto">
        <a:xfrm>
          <a:off x="752475" y="17478375"/>
          <a:ext cx="6705600" cy="619125"/>
          <a:chOff x="76" y="947"/>
          <a:chExt cx="702" cy="65"/>
        </a:xfrm>
      </xdr:grpSpPr>
      <xdr:sp macro="" textlink="">
        <xdr:nvSpPr>
          <xdr:cNvPr id="5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6" name="Text Box 1063" descr="オーク"/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7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1" y="951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8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0" y="947"/>
            <a:ext cx="5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111</xdr:row>
      <xdr:rowOff>152400</xdr:rowOff>
    </xdr:from>
    <xdr:to>
      <xdr:col>1</xdr:col>
      <xdr:colOff>428625</xdr:colOff>
      <xdr:row>113</xdr:row>
      <xdr:rowOff>47625</xdr:rowOff>
    </xdr:to>
    <xdr:pic>
      <xdr:nvPicPr>
        <xdr:cNvPr id="9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23460075"/>
          <a:ext cx="476250" cy="2857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71</xdr:row>
      <xdr:rowOff>9525</xdr:rowOff>
    </xdr:from>
    <xdr:to>
      <xdr:col>1</xdr:col>
      <xdr:colOff>476250</xdr:colOff>
      <xdr:row>72</xdr:row>
      <xdr:rowOff>19050</xdr:rowOff>
    </xdr:to>
    <xdr:pic>
      <xdr:nvPicPr>
        <xdr:cNvPr id="10" name="Picture 117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500" y="1612582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76200</xdr:colOff>
      <xdr:row>112</xdr:row>
      <xdr:rowOff>9525</xdr:rowOff>
    </xdr:from>
    <xdr:to>
      <xdr:col>9</xdr:col>
      <xdr:colOff>581025</xdr:colOff>
      <xdr:row>113</xdr:row>
      <xdr:rowOff>9525</xdr:rowOff>
    </xdr:to>
    <xdr:pic>
      <xdr:nvPicPr>
        <xdr:cNvPr id="11" name="Picture 118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19650" y="2347912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42</xdr:row>
      <xdr:rowOff>161925</xdr:rowOff>
    </xdr:from>
    <xdr:to>
      <xdr:col>1</xdr:col>
      <xdr:colOff>428625</xdr:colOff>
      <xdr:row>44</xdr:row>
      <xdr:rowOff>66675</xdr:rowOff>
    </xdr:to>
    <xdr:pic>
      <xdr:nvPicPr>
        <xdr:cNvPr id="14" name="Picture 123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10306050"/>
          <a:ext cx="476250" cy="2952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57150</xdr:colOff>
      <xdr:row>1</xdr:row>
      <xdr:rowOff>57149</xdr:rowOff>
    </xdr:from>
    <xdr:to>
      <xdr:col>16</xdr:col>
      <xdr:colOff>19050</xdr:colOff>
      <xdr:row>14</xdr:row>
      <xdr:rowOff>57148</xdr:rowOff>
    </xdr:to>
    <xdr:grpSp>
      <xdr:nvGrpSpPr>
        <xdr:cNvPr id="16" name="グループ化 15"/>
        <xdr:cNvGrpSpPr/>
      </xdr:nvGrpSpPr>
      <xdr:grpSpPr>
        <a:xfrm>
          <a:off x="276225" y="238124"/>
          <a:ext cx="8943975" cy="2171699"/>
          <a:chOff x="542925" y="238125"/>
          <a:chExt cx="8943975" cy="2217089"/>
        </a:xfrm>
      </xdr:grpSpPr>
      <xdr:sp macro="" textlink="">
        <xdr:nvSpPr>
          <xdr:cNvPr id="17" name="Text Box 1"/>
          <xdr:cNvSpPr txBox="1">
            <a:spLocks noChangeArrowheads="1"/>
          </xdr:cNvSpPr>
        </xdr:nvSpPr>
        <xdr:spPr bwMode="auto">
          <a:xfrm>
            <a:off x="581025" y="266700"/>
            <a:ext cx="1895475" cy="1381125"/>
          </a:xfrm>
          <a:prstGeom prst="rect">
            <a:avLst/>
          </a:prstGeom>
          <a:solidFill>
            <a:srgbClr val="FFFF66"/>
          </a:solidFill>
          <a:ln>
            <a:headEnd/>
            <a:tailEnd/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hemeClr val="accent2"/>
          </a:lnRef>
          <a:fillRef idx="3">
            <a:schemeClr val="accent2"/>
          </a:fillRef>
          <a:effectRef idx="3">
            <a:schemeClr val="accent2"/>
          </a:effectRef>
          <a:fontRef idx="minor">
            <a:schemeClr val="lt1"/>
          </a:fontRef>
        </xdr:style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</a:t>
            </a:r>
          </a:p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{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  <a:r>
              <a:rPr lang="en-US" altLang="ja-JP" sz="14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IPMT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　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　｝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アイピーエムティー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I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nterest 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P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ay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M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en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T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ja-JP" altLang="en-US" sz="1200" b="1" i="0" strike="noStrike">
                <a:solidFill>
                  <a:srgbClr val="0033CC"/>
                </a:solidFill>
                <a:latin typeface="ＭＳ Ｐゴシック"/>
                <a:ea typeface="ＭＳ Ｐゴシック"/>
              </a:rPr>
              <a:t>財務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</xdr:txBody>
      </xdr:sp>
      <xdr:sp macro="" textlink="">
        <xdr:nvSpPr>
          <xdr:cNvPr id="18" name="Text Box 1174" descr="キャンバス"/>
          <xdr:cNvSpPr txBox="1">
            <a:spLocks noChangeArrowheads="1"/>
          </xdr:cNvSpPr>
        </xdr:nvSpPr>
        <xdr:spPr bwMode="auto">
          <a:xfrm>
            <a:off x="2543175" y="400050"/>
            <a:ext cx="2143125" cy="1190625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1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元利均等返済中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での、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ある「期」の返済額の</a:t>
            </a: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内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、金利の返済に充てられる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金額を計算します。</a:t>
            </a:r>
            <a:endPara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一回分の返済額の中で、</a:t>
            </a:r>
          </a:p>
          <a:p>
            <a:pPr algn="l" rtl="0">
              <a:defRPr sz="1000"/>
            </a:pP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金利分の額</a:t>
            </a: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を求めます。</a:t>
            </a:r>
          </a:p>
          <a:p>
            <a:pPr algn="l" rtl="0">
              <a:defRPr sz="1000"/>
            </a:pP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19" name="Text Box 1244"/>
          <xdr:cNvSpPr txBox="1">
            <a:spLocks noChangeArrowheads="1"/>
          </xdr:cNvSpPr>
        </xdr:nvSpPr>
        <xdr:spPr bwMode="auto">
          <a:xfrm>
            <a:off x="5229224" y="238125"/>
            <a:ext cx="1895475" cy="1371600"/>
          </a:xfrm>
          <a:prstGeom prst="rect">
            <a:avLst/>
          </a:prstGeom>
          <a:solidFill>
            <a:srgbClr val="FFFF66"/>
          </a:solidFill>
          <a:ln>
            <a:headEnd/>
            <a:tailEnd/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</a:t>
            </a:r>
          </a:p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{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  <a:r>
              <a:rPr lang="en-US" altLang="ja-JP" sz="14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PPMT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　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　｝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ピーピーエムティー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I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nterest 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P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ay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M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en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T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ja-JP" altLang="en-US" sz="1200" b="1" i="0" strike="noStrike">
                <a:solidFill>
                  <a:srgbClr val="0033CC"/>
                </a:solidFill>
                <a:latin typeface="ＭＳ Ｐゴシック"/>
                <a:ea typeface="ＭＳ Ｐゴシック"/>
              </a:rPr>
              <a:t>財務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</xdr:txBody>
      </xdr:sp>
      <xdr:sp macro="" textlink="">
        <xdr:nvSpPr>
          <xdr:cNvPr id="20" name="Text Box 1245" descr="キャンバス"/>
          <xdr:cNvSpPr txBox="1">
            <a:spLocks noChangeArrowheads="1"/>
          </xdr:cNvSpPr>
        </xdr:nvSpPr>
        <xdr:spPr bwMode="auto">
          <a:xfrm>
            <a:off x="7200900" y="333375"/>
            <a:ext cx="2286000" cy="1219200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1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元利均等返済中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での、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ある「期」の返済額の</a:t>
            </a: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内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、元金の返済に充てられる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金額を計算します。</a:t>
            </a:r>
            <a:endPara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一回分の返済額の中で、</a:t>
            </a:r>
          </a:p>
          <a:p>
            <a:pPr algn="l" rtl="0">
              <a:defRPr sz="1000"/>
            </a:pP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元金返済の額</a:t>
            </a: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を求めます。</a:t>
            </a:r>
          </a:p>
          <a:p>
            <a:pPr algn="l" rtl="0">
              <a:defRPr sz="1000"/>
            </a:pP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pic>
        <xdr:nvPicPr>
          <xdr:cNvPr id="21" name="図 20"/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2925" y="1655114"/>
            <a:ext cx="2714625" cy="8001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2" name="図 21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19700" y="1666875"/>
            <a:ext cx="27336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28575</xdr:colOff>
      <xdr:row>14</xdr:row>
      <xdr:rowOff>38100</xdr:rowOff>
    </xdr:from>
    <xdr:to>
      <xdr:col>19</xdr:col>
      <xdr:colOff>552450</xdr:colOff>
      <xdr:row>41</xdr:row>
      <xdr:rowOff>152400</xdr:rowOff>
    </xdr:to>
    <xdr:grpSp>
      <xdr:nvGrpSpPr>
        <xdr:cNvPr id="12" name="グループ化 11"/>
        <xdr:cNvGrpSpPr/>
      </xdr:nvGrpSpPr>
      <xdr:grpSpPr>
        <a:xfrm>
          <a:off x="4772025" y="2390775"/>
          <a:ext cx="7038975" cy="4772025"/>
          <a:chOff x="4772025" y="2390775"/>
          <a:chExt cx="7038975" cy="4772025"/>
        </a:xfrm>
      </xdr:grpSpPr>
      <xdr:pic>
        <xdr:nvPicPr>
          <xdr:cNvPr id="26" name="図 25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772025" y="2390775"/>
            <a:ext cx="5067300" cy="1962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7" name="図 26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505700" y="3629025"/>
            <a:ext cx="4305300" cy="35337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238125</xdr:colOff>
      <xdr:row>66</xdr:row>
      <xdr:rowOff>66675</xdr:rowOff>
    </xdr:from>
    <xdr:to>
      <xdr:col>15</xdr:col>
      <xdr:colOff>38100</xdr:colOff>
      <xdr:row>79</xdr:row>
      <xdr:rowOff>28575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11372850"/>
          <a:ext cx="44862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50</xdr:row>
      <xdr:rowOff>85725</xdr:rowOff>
    </xdr:from>
    <xdr:to>
      <xdr:col>18</xdr:col>
      <xdr:colOff>371475</xdr:colOff>
      <xdr:row>63</xdr:row>
      <xdr:rowOff>19050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8648700"/>
          <a:ext cx="55435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104775</xdr:colOff>
      <xdr:row>121</xdr:row>
      <xdr:rowOff>85725</xdr:rowOff>
    </xdr:from>
    <xdr:to>
      <xdr:col>19</xdr:col>
      <xdr:colOff>438150</xdr:colOff>
      <xdr:row>135</xdr:row>
      <xdr:rowOff>85725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5825" y="20735925"/>
          <a:ext cx="3190875" cy="2400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</xdr:colOff>
      <xdr:row>151</xdr:row>
      <xdr:rowOff>47625</xdr:rowOff>
    </xdr:from>
    <xdr:to>
      <xdr:col>12</xdr:col>
      <xdr:colOff>790575</xdr:colOff>
      <xdr:row>165</xdr:row>
      <xdr:rowOff>133350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25822275"/>
          <a:ext cx="3181350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228600</xdr:colOff>
      <xdr:row>79</xdr:row>
      <xdr:rowOff>123825</xdr:rowOff>
    </xdr:from>
    <xdr:to>
      <xdr:col>19</xdr:col>
      <xdr:colOff>676275</xdr:colOff>
      <xdr:row>105</xdr:row>
      <xdr:rowOff>28575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13706475"/>
          <a:ext cx="4095750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9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2" customWidth="1"/>
    <col min="2" max="2" width="6.5" style="1" customWidth="1"/>
    <col min="3" max="3" width="9.375" style="1" customWidth="1"/>
    <col min="4" max="5" width="9.125" style="1" customWidth="1"/>
    <col min="6" max="6" width="11.125" style="1" customWidth="1"/>
    <col min="7" max="7" width="9.125" style="1" customWidth="1"/>
    <col min="8" max="8" width="3.5" style="1" customWidth="1"/>
    <col min="9" max="9" width="1.5" style="1" customWidth="1"/>
    <col min="10" max="10" width="8.625" style="1" customWidth="1"/>
    <col min="11" max="11" width="9.375" style="1" customWidth="1"/>
    <col min="12" max="12" width="9.125" style="1" customWidth="1"/>
    <col min="13" max="13" width="10.5" style="1" customWidth="1"/>
    <col min="14" max="14" width="10.375" style="1" customWidth="1"/>
    <col min="15" max="15" width="8.5" style="1" customWidth="1"/>
    <col min="16" max="16" width="2" style="1" customWidth="1"/>
    <col min="17" max="16384" width="9" style="1"/>
  </cols>
  <sheetData>
    <row r="1" spans="1:15" ht="14.25" x14ac:dyDescent="0.15">
      <c r="A1" s="50" t="s">
        <v>40</v>
      </c>
      <c r="B1" s="50"/>
      <c r="C1" s="50"/>
      <c r="D1" s="50"/>
      <c r="E1" s="50"/>
      <c r="F1" s="50"/>
      <c r="G1" s="50"/>
    </row>
    <row r="4" spans="1:15" ht="13.5" x14ac:dyDescent="0.15">
      <c r="N4" s="3"/>
    </row>
    <row r="5" spans="1:15" ht="12.75" customHeight="1" x14ac:dyDescent="0.15"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ht="13.5" x14ac:dyDescent="0.15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ht="12.75" customHeight="1" x14ac:dyDescent="0.15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</row>
    <row r="8" spans="1:15" ht="13.5" x14ac:dyDescent="0.15"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5" ht="12.75" customHeight="1" x14ac:dyDescent="0.15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spans="1:15" ht="12.75" customHeight="1" x14ac:dyDescent="0.15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spans="1:15" ht="13.5" x14ac:dyDescent="0.15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1:15" ht="13.5" x14ac:dyDescent="0.15">
      <c r="A12" s="1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5" ht="13.5" x14ac:dyDescent="0.15">
      <c r="A13" s="1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ht="13.5" x14ac:dyDescent="0.15">
      <c r="A14" s="1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1:15" ht="12.75" customHeight="1" x14ac:dyDescent="0.15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ht="13.5" x14ac:dyDescent="0.15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</row>
    <row r="17" spans="2:15" ht="13.5" x14ac:dyDescent="0.15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2:15" ht="13.5" x14ac:dyDescent="0.15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</row>
    <row r="19" spans="2:15" ht="13.5" x14ac:dyDescent="0.15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</row>
    <row r="20" spans="2:15" ht="13.5" x14ac:dyDescent="0.15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</row>
    <row r="21" spans="2:15" ht="13.5" x14ac:dyDescent="0.15"/>
    <row r="23" spans="2:15" ht="14.25" thickBot="1" x14ac:dyDescent="0.2">
      <c r="B23" s="51" t="s">
        <v>0</v>
      </c>
      <c r="C23" s="52"/>
      <c r="D23" s="53"/>
      <c r="E23" s="5"/>
      <c r="F23" s="5"/>
      <c r="G23" s="5"/>
      <c r="H23" s="5"/>
    </row>
    <row r="24" spans="2:15" ht="14.25" thickTop="1" x14ac:dyDescent="0.15">
      <c r="D24" s="5"/>
      <c r="E24" s="5"/>
      <c r="F24" s="5"/>
      <c r="G24" s="5"/>
      <c r="H24" s="5"/>
    </row>
    <row r="25" spans="2:15" ht="13.5" x14ac:dyDescent="0.15">
      <c r="B25" s="1" t="s">
        <v>1</v>
      </c>
      <c r="D25" s="5"/>
      <c r="E25" s="5"/>
      <c r="F25" s="5"/>
      <c r="G25" s="5"/>
      <c r="H25" s="5"/>
    </row>
    <row r="26" spans="2:15" ht="13.5" x14ac:dyDescent="0.15">
      <c r="B26" s="1" t="s">
        <v>42</v>
      </c>
      <c r="D26" s="5"/>
      <c r="E26" s="5"/>
      <c r="F26" s="5"/>
      <c r="G26" s="5"/>
      <c r="H26" s="5"/>
    </row>
    <row r="27" spans="2:15" ht="13.5" x14ac:dyDescent="0.15">
      <c r="B27" s="6" t="s">
        <v>2</v>
      </c>
      <c r="D27" s="5"/>
      <c r="E27" s="5"/>
      <c r="F27" s="5"/>
      <c r="G27" s="5"/>
      <c r="H27" s="5"/>
    </row>
    <row r="28" spans="2:15" ht="13.5" x14ac:dyDescent="0.15">
      <c r="B28" s="6" t="s">
        <v>3</v>
      </c>
      <c r="D28" s="5"/>
      <c r="E28" s="5"/>
      <c r="F28" s="5"/>
      <c r="G28" s="5"/>
      <c r="H28" s="5"/>
    </row>
    <row r="29" spans="2:15" ht="13.5" x14ac:dyDescent="0.15">
      <c r="B29" s="6" t="s">
        <v>4</v>
      </c>
      <c r="D29" s="5"/>
      <c r="E29" s="5"/>
      <c r="F29" s="5"/>
      <c r="G29" s="5"/>
      <c r="H29" s="5"/>
    </row>
    <row r="30" spans="2:15" ht="13.5" x14ac:dyDescent="0.15">
      <c r="B30" s="7" t="s">
        <v>5</v>
      </c>
    </row>
    <row r="31" spans="2:15" ht="13.5" x14ac:dyDescent="0.15">
      <c r="B31" s="7" t="s">
        <v>6</v>
      </c>
    </row>
    <row r="32" spans="2:15" ht="13.5" x14ac:dyDescent="0.15">
      <c r="B32" s="7" t="s">
        <v>7</v>
      </c>
    </row>
    <row r="33" spans="1:14" ht="13.5" x14ac:dyDescent="0.15">
      <c r="B33" s="7" t="s">
        <v>8</v>
      </c>
    </row>
    <row r="34" spans="1:14" ht="13.5" x14ac:dyDescent="0.15">
      <c r="B34" s="7" t="s">
        <v>9</v>
      </c>
    </row>
    <row r="35" spans="1:14" ht="13.5" x14ac:dyDescent="0.15">
      <c r="B35" s="7" t="s">
        <v>10</v>
      </c>
    </row>
    <row r="36" spans="1:14" ht="13.5" x14ac:dyDescent="0.15">
      <c r="B36" s="7"/>
    </row>
    <row r="37" spans="1:14" ht="13.5" x14ac:dyDescent="0.15">
      <c r="C37" s="54" t="s">
        <v>41</v>
      </c>
      <c r="D37" s="55"/>
      <c r="E37" s="55"/>
      <c r="F37" s="55"/>
      <c r="G37" s="56"/>
    </row>
    <row r="38" spans="1:14" ht="14.25" thickBot="1" x14ac:dyDescent="0.2">
      <c r="A38" s="1"/>
      <c r="C38" s="57"/>
      <c r="D38" s="58"/>
      <c r="E38" s="58"/>
      <c r="F38" s="58"/>
      <c r="G38" s="59"/>
    </row>
    <row r="39" spans="1:14" ht="14.25" thickTop="1" x14ac:dyDescent="0.15">
      <c r="A39" s="1"/>
    </row>
    <row r="40" spans="1:14" ht="13.5" x14ac:dyDescent="0.15">
      <c r="E40" s="8"/>
      <c r="F40" s="8"/>
    </row>
    <row r="41" spans="1:14" ht="14.25" thickBot="1" x14ac:dyDescent="0.2">
      <c r="B41" s="9" t="s">
        <v>11</v>
      </c>
      <c r="J41" s="10" t="s">
        <v>12</v>
      </c>
    </row>
    <row r="42" spans="1:14" ht="14.25" thickTop="1" x14ac:dyDescent="0.15">
      <c r="K42" s="11"/>
      <c r="L42" s="5"/>
      <c r="M42" s="5"/>
      <c r="N42" s="12"/>
    </row>
    <row r="43" spans="1:14" ht="13.5" x14ac:dyDescent="0.15">
      <c r="H43" s="13" t="s">
        <v>13</v>
      </c>
      <c r="J43" s="14"/>
    </row>
    <row r="44" spans="1:14" ht="13.5" x14ac:dyDescent="0.15">
      <c r="H44" s="13" t="s">
        <v>14</v>
      </c>
      <c r="J44" s="4"/>
    </row>
    <row r="45" spans="1:14" ht="13.5" x14ac:dyDescent="0.15">
      <c r="C45" s="48" t="s">
        <v>15</v>
      </c>
      <c r="D45" s="49"/>
      <c r="E45" s="15">
        <v>0.08</v>
      </c>
      <c r="H45" s="13" t="s">
        <v>16</v>
      </c>
      <c r="J45" s="5"/>
      <c r="L45" s="16"/>
      <c r="M45" s="16"/>
      <c r="N45" s="17"/>
    </row>
    <row r="46" spans="1:14" ht="13.5" x14ac:dyDescent="0.15">
      <c r="C46" s="48" t="s">
        <v>17</v>
      </c>
      <c r="D46" s="49"/>
      <c r="E46" s="18">
        <v>1</v>
      </c>
      <c r="H46" s="13" t="s">
        <v>18</v>
      </c>
      <c r="L46" s="16"/>
      <c r="M46" s="16"/>
      <c r="N46" s="5"/>
    </row>
    <row r="47" spans="1:14" ht="13.5" x14ac:dyDescent="0.15">
      <c r="C47" s="48" t="s">
        <v>19</v>
      </c>
      <c r="D47" s="49"/>
      <c r="E47" s="19">
        <v>500000</v>
      </c>
      <c r="H47" s="13" t="s">
        <v>20</v>
      </c>
      <c r="L47" s="16"/>
      <c r="M47" s="16"/>
      <c r="N47" s="20"/>
    </row>
    <row r="48" spans="1:14" ht="13.5" x14ac:dyDescent="0.15">
      <c r="C48" s="48" t="s">
        <v>21</v>
      </c>
      <c r="D48" s="49"/>
      <c r="E48" s="18">
        <v>0</v>
      </c>
      <c r="H48" s="13" t="s">
        <v>22</v>
      </c>
      <c r="L48" s="21"/>
      <c r="M48" s="21"/>
      <c r="N48" s="5"/>
    </row>
    <row r="49" spans="2:14" ht="13.5" x14ac:dyDescent="0.15">
      <c r="C49" s="60" t="s">
        <v>23</v>
      </c>
      <c r="D49" s="60"/>
      <c r="E49" s="22">
        <f>D54+E54</f>
        <v>43494.214542710535</v>
      </c>
      <c r="H49" s="13" t="s">
        <v>24</v>
      </c>
      <c r="L49" s="23"/>
      <c r="M49" s="23"/>
      <c r="N49" s="24"/>
    </row>
    <row r="50" spans="2:14" ht="13.5" x14ac:dyDescent="0.15">
      <c r="C50" s="12"/>
      <c r="D50" s="12"/>
      <c r="E50" s="24"/>
      <c r="H50" s="13" t="s">
        <v>25</v>
      </c>
      <c r="L50" s="12"/>
      <c r="M50" s="12"/>
      <c r="N50" s="24"/>
    </row>
    <row r="51" spans="2:14" ht="13.5" x14ac:dyDescent="0.15">
      <c r="H51" s="25"/>
      <c r="I51" s="25"/>
    </row>
    <row r="52" spans="2:14" ht="13.5" x14ac:dyDescent="0.15">
      <c r="C52" s="26" t="s">
        <v>26</v>
      </c>
      <c r="D52" s="26" t="s">
        <v>27</v>
      </c>
      <c r="E52" s="26" t="s">
        <v>28</v>
      </c>
      <c r="F52" s="27" t="s">
        <v>29</v>
      </c>
      <c r="H52" s="25"/>
      <c r="I52" s="25"/>
    </row>
    <row r="53" spans="2:14" ht="13.5" x14ac:dyDescent="0.15">
      <c r="C53" s="28">
        <v>0</v>
      </c>
      <c r="D53" s="29">
        <v>0</v>
      </c>
      <c r="E53" s="29">
        <v>0</v>
      </c>
      <c r="F53" s="30">
        <v>500000</v>
      </c>
      <c r="G53" s="25"/>
      <c r="H53" s="25"/>
      <c r="I53" s="25"/>
    </row>
    <row r="54" spans="2:14" ht="13.5" x14ac:dyDescent="0.15">
      <c r="B54" s="31"/>
      <c r="C54" s="32">
        <v>1</v>
      </c>
      <c r="D54" s="33">
        <f>-PPMT($E$45/12,C54,$E$46*12,$E$47)</f>
        <v>40160.881209377199</v>
      </c>
      <c r="E54" s="33">
        <f>-IPMT($E$45/12,C54,$E$46*12,$E$47)</f>
        <v>3333.3333333333339</v>
      </c>
      <c r="F54" s="34">
        <f>F53-D54</f>
        <v>459839.1187906228</v>
      </c>
      <c r="G54" s="25"/>
      <c r="H54" s="25"/>
      <c r="I54" s="25"/>
    </row>
    <row r="55" spans="2:14" ht="13.5" x14ac:dyDescent="0.15">
      <c r="B55" s="31"/>
      <c r="C55" s="32">
        <v>2</v>
      </c>
      <c r="D55" s="33">
        <f t="shared" ref="D55:D65" si="0">-PPMT($E$45/12,C55,$E$46*12,$E$47)</f>
        <v>40428.620417439713</v>
      </c>
      <c r="E55" s="33">
        <f t="shared" ref="E55:E65" si="1">-IPMT($E$45/12,C55,$E$46*12,$E$47)</f>
        <v>3065.5941252708194</v>
      </c>
      <c r="F55" s="34">
        <f t="shared" ref="F55:F65" si="2">F54-D55</f>
        <v>419410.49837318307</v>
      </c>
      <c r="G55" s="25"/>
      <c r="H55" s="25"/>
      <c r="I55" s="25"/>
    </row>
    <row r="56" spans="2:14" ht="13.5" x14ac:dyDescent="0.15">
      <c r="B56" s="31"/>
      <c r="C56" s="32">
        <v>3</v>
      </c>
      <c r="D56" s="33">
        <f t="shared" si="0"/>
        <v>40698.144553555976</v>
      </c>
      <c r="E56" s="33">
        <f t="shared" si="1"/>
        <v>2796.0699891545542</v>
      </c>
      <c r="F56" s="34">
        <f t="shared" si="2"/>
        <v>378712.35381962708</v>
      </c>
      <c r="G56" s="25"/>
      <c r="H56" s="25"/>
      <c r="I56" s="25"/>
    </row>
    <row r="57" spans="2:14" ht="13.5" x14ac:dyDescent="0.15">
      <c r="B57" s="31"/>
      <c r="C57" s="32">
        <v>4</v>
      </c>
      <c r="D57" s="33">
        <f t="shared" si="0"/>
        <v>40969.465517246354</v>
      </c>
      <c r="E57" s="33">
        <f t="shared" si="1"/>
        <v>2524.7490254641812</v>
      </c>
      <c r="F57" s="34">
        <f t="shared" si="2"/>
        <v>337742.88830238074</v>
      </c>
      <c r="G57" s="25"/>
      <c r="H57" s="25"/>
      <c r="I57" s="25"/>
    </row>
    <row r="58" spans="2:14" ht="13.5" x14ac:dyDescent="0.15">
      <c r="B58" s="31"/>
      <c r="C58" s="32">
        <v>5</v>
      </c>
      <c r="D58" s="33">
        <f t="shared" si="0"/>
        <v>41242.595287361328</v>
      </c>
      <c r="E58" s="33">
        <f t="shared" si="1"/>
        <v>2251.6192553492051</v>
      </c>
      <c r="F58" s="34">
        <f t="shared" si="2"/>
        <v>296500.29301501939</v>
      </c>
      <c r="G58" s="25"/>
      <c r="H58" s="25"/>
      <c r="I58" s="25"/>
    </row>
    <row r="59" spans="2:14" ht="13.5" x14ac:dyDescent="0.15">
      <c r="B59" s="31"/>
      <c r="C59" s="32">
        <v>6</v>
      </c>
      <c r="D59" s="33">
        <f t="shared" si="0"/>
        <v>41517.545922610407</v>
      </c>
      <c r="E59" s="33">
        <f t="shared" si="1"/>
        <v>1976.6686201001298</v>
      </c>
      <c r="F59" s="34">
        <f t="shared" si="2"/>
        <v>254982.74709240897</v>
      </c>
      <c r="G59" s="25"/>
      <c r="H59" s="25"/>
      <c r="I59" s="25"/>
    </row>
    <row r="60" spans="2:14" ht="13.5" x14ac:dyDescent="0.15">
      <c r="B60" s="31"/>
      <c r="C60" s="32">
        <v>7</v>
      </c>
      <c r="D60" s="33">
        <f t="shared" si="0"/>
        <v>41794.329562094477</v>
      </c>
      <c r="E60" s="33">
        <f t="shared" si="1"/>
        <v>1699.8849806160606</v>
      </c>
      <c r="F60" s="34">
        <f t="shared" si="2"/>
        <v>213188.4175303145</v>
      </c>
      <c r="G60" s="25"/>
      <c r="H60" s="25"/>
      <c r="I60" s="25"/>
    </row>
    <row r="61" spans="2:14" ht="13.5" x14ac:dyDescent="0.15">
      <c r="B61" s="31"/>
      <c r="C61" s="32">
        <v>8</v>
      </c>
      <c r="D61" s="33">
        <f t="shared" si="0"/>
        <v>42072.958425841774</v>
      </c>
      <c r="E61" s="33">
        <f t="shared" si="1"/>
        <v>1421.2561168687639</v>
      </c>
      <c r="F61" s="34">
        <f t="shared" si="2"/>
        <v>171115.45910447271</v>
      </c>
      <c r="G61" s="25"/>
      <c r="H61" s="25"/>
      <c r="I61" s="25"/>
    </row>
    <row r="62" spans="2:14" ht="13.5" x14ac:dyDescent="0.15">
      <c r="B62" s="31"/>
      <c r="C62" s="32">
        <v>9</v>
      </c>
      <c r="D62" s="33">
        <f t="shared" si="0"/>
        <v>42353.444815347386</v>
      </c>
      <c r="E62" s="33">
        <f t="shared" si="1"/>
        <v>1140.769727363152</v>
      </c>
      <c r="F62" s="34">
        <f t="shared" si="2"/>
        <v>128762.01428912533</v>
      </c>
    </row>
    <row r="63" spans="2:14" ht="13.5" x14ac:dyDescent="0.15">
      <c r="B63" s="31"/>
      <c r="C63" s="32">
        <v>10</v>
      </c>
      <c r="D63" s="33">
        <f t="shared" si="0"/>
        <v>42635.801114116366</v>
      </c>
      <c r="E63" s="33">
        <f t="shared" si="1"/>
        <v>858.4134285941692</v>
      </c>
      <c r="F63" s="34">
        <f t="shared" si="2"/>
        <v>86126.213175008976</v>
      </c>
    </row>
    <row r="64" spans="2:14" ht="13.5" x14ac:dyDescent="0.15">
      <c r="B64" s="31"/>
      <c r="C64" s="32">
        <v>11</v>
      </c>
      <c r="D64" s="33">
        <f t="shared" si="0"/>
        <v>42920.039788210473</v>
      </c>
      <c r="E64" s="33">
        <f t="shared" si="1"/>
        <v>574.1747545000602</v>
      </c>
      <c r="F64" s="34">
        <f t="shared" si="2"/>
        <v>43206.173386798502</v>
      </c>
    </row>
    <row r="65" spans="2:15" ht="13.5" x14ac:dyDescent="0.15">
      <c r="B65" s="31"/>
      <c r="C65" s="32">
        <v>12</v>
      </c>
      <c r="D65" s="33">
        <f t="shared" si="0"/>
        <v>43206.173386798539</v>
      </c>
      <c r="E65" s="33">
        <f t="shared" si="1"/>
        <v>288.0411559119903</v>
      </c>
      <c r="F65" s="34">
        <f t="shared" si="2"/>
        <v>0</v>
      </c>
      <c r="N65" s="25"/>
      <c r="O65" s="25"/>
    </row>
    <row r="66" spans="2:15" ht="13.5" x14ac:dyDescent="0.15">
      <c r="C66" s="35" t="s">
        <v>30</v>
      </c>
      <c r="D66" s="29">
        <f>SUM(D54:D65)</f>
        <v>500000</v>
      </c>
      <c r="E66" s="29">
        <f>SUM(E54:E65)</f>
        <v>21930.574512526422</v>
      </c>
      <c r="F66" s="36"/>
      <c r="N66" s="37"/>
      <c r="O66" s="37"/>
    </row>
    <row r="67" spans="2:15" ht="13.5" x14ac:dyDescent="0.15">
      <c r="G67" s="38"/>
      <c r="H67" s="38"/>
      <c r="I67" s="38"/>
      <c r="J67" s="38"/>
      <c r="K67" s="38"/>
      <c r="L67" s="38"/>
      <c r="M67" s="38"/>
      <c r="N67" s="37"/>
      <c r="O67" s="37"/>
    </row>
    <row r="68" spans="2:15" ht="13.5" x14ac:dyDescent="0.15">
      <c r="J68" s="39"/>
      <c r="K68" s="39"/>
      <c r="L68" s="37"/>
      <c r="M68" s="37"/>
      <c r="N68" s="37"/>
      <c r="O68" s="37"/>
    </row>
    <row r="69" spans="2:15" ht="13.5" x14ac:dyDescent="0.15">
      <c r="J69" s="39"/>
      <c r="K69" s="39"/>
      <c r="L69" s="37"/>
      <c r="M69" s="37"/>
      <c r="N69" s="37"/>
      <c r="O69" s="37"/>
    </row>
    <row r="70" spans="2:15" ht="13.5" x14ac:dyDescent="0.15">
      <c r="J70" s="39"/>
      <c r="K70" s="39"/>
      <c r="L70" s="37"/>
      <c r="M70" s="37"/>
      <c r="N70" s="37"/>
      <c r="O70" s="37"/>
    </row>
    <row r="71" spans="2:15" ht="13.5" x14ac:dyDescent="0.15">
      <c r="C71" s="1" t="s">
        <v>31</v>
      </c>
      <c r="J71" s="39"/>
      <c r="K71" s="39"/>
      <c r="L71" s="37"/>
      <c r="M71" s="37"/>
      <c r="N71" s="37"/>
      <c r="O71" s="37"/>
    </row>
    <row r="72" spans="2:15" ht="17.25" x14ac:dyDescent="0.15">
      <c r="C72" s="40" t="s">
        <v>32</v>
      </c>
    </row>
    <row r="73" spans="2:15" ht="13.5" x14ac:dyDescent="0.15">
      <c r="G73" s="41"/>
      <c r="J73" s="25"/>
      <c r="O73" s="23"/>
    </row>
    <row r="74" spans="2:15" ht="13.5" x14ac:dyDescent="0.15">
      <c r="G74" s="41"/>
      <c r="J74" s="25"/>
      <c r="O74" s="23"/>
    </row>
    <row r="75" spans="2:15" ht="13.5" x14ac:dyDescent="0.15">
      <c r="G75" s="41"/>
      <c r="J75" s="25"/>
      <c r="O75" s="23"/>
    </row>
    <row r="76" spans="2:15" ht="13.5" x14ac:dyDescent="0.15">
      <c r="C76" s="48" t="s">
        <v>15</v>
      </c>
      <c r="D76" s="49"/>
      <c r="E76" s="15">
        <v>0.08</v>
      </c>
      <c r="G76" s="41"/>
      <c r="J76" s="25"/>
      <c r="O76" s="23"/>
    </row>
    <row r="77" spans="2:15" ht="13.5" x14ac:dyDescent="0.15">
      <c r="C77" s="48" t="s">
        <v>17</v>
      </c>
      <c r="D77" s="49"/>
      <c r="E77" s="18">
        <v>1</v>
      </c>
      <c r="G77" s="41"/>
      <c r="J77" s="25"/>
      <c r="O77" s="23"/>
    </row>
    <row r="78" spans="2:15" ht="13.5" x14ac:dyDescent="0.15">
      <c r="C78" s="48" t="s">
        <v>19</v>
      </c>
      <c r="D78" s="49"/>
      <c r="E78" s="19">
        <v>500000</v>
      </c>
      <c r="G78" s="41"/>
      <c r="J78" s="25"/>
      <c r="O78" s="23"/>
    </row>
    <row r="79" spans="2:15" ht="13.5" x14ac:dyDescent="0.15">
      <c r="C79" s="48" t="s">
        <v>21</v>
      </c>
      <c r="D79" s="49"/>
      <c r="E79" s="18">
        <v>0</v>
      </c>
      <c r="G79" s="41"/>
      <c r="J79" s="25"/>
      <c r="O79" s="23"/>
    </row>
    <row r="80" spans="2:15" ht="13.5" x14ac:dyDescent="0.15">
      <c r="C80" s="60" t="s">
        <v>23</v>
      </c>
      <c r="D80" s="60"/>
      <c r="E80" s="22"/>
      <c r="G80" s="41"/>
      <c r="J80" s="25"/>
      <c r="O80" s="23"/>
    </row>
    <row r="81" spans="3:15" ht="13.5" x14ac:dyDescent="0.15">
      <c r="C81" s="12"/>
      <c r="D81" s="12"/>
      <c r="E81" s="24"/>
      <c r="G81" s="41"/>
      <c r="J81" s="25"/>
      <c r="O81" s="23"/>
    </row>
    <row r="82" spans="3:15" ht="13.5" x14ac:dyDescent="0.15">
      <c r="G82" s="41"/>
      <c r="J82" s="25"/>
      <c r="O82" s="23"/>
    </row>
    <row r="83" spans="3:15" ht="13.5" x14ac:dyDescent="0.15">
      <c r="C83" s="26" t="s">
        <v>26</v>
      </c>
      <c r="D83" s="26" t="s">
        <v>27</v>
      </c>
      <c r="E83" s="26" t="s">
        <v>28</v>
      </c>
      <c r="F83" s="27" t="s">
        <v>29</v>
      </c>
      <c r="G83" s="41"/>
      <c r="J83" s="25"/>
      <c r="O83" s="23"/>
    </row>
    <row r="84" spans="3:15" ht="13.5" x14ac:dyDescent="0.15">
      <c r="C84" s="28">
        <v>0</v>
      </c>
      <c r="D84" s="29">
        <v>0</v>
      </c>
      <c r="E84" s="29">
        <v>0</v>
      </c>
      <c r="F84" s="30">
        <v>500000</v>
      </c>
      <c r="G84" s="25" t="s">
        <v>33</v>
      </c>
      <c r="J84" s="25"/>
      <c r="O84" s="23"/>
    </row>
    <row r="85" spans="3:15" ht="13.5" x14ac:dyDescent="0.15">
      <c r="C85" s="32">
        <v>1</v>
      </c>
      <c r="D85" s="33"/>
      <c r="E85" s="33"/>
      <c r="F85" s="34"/>
      <c r="G85" s="25" t="s">
        <v>34</v>
      </c>
      <c r="I85" s="25"/>
      <c r="J85" s="25"/>
      <c r="O85" s="23"/>
    </row>
    <row r="86" spans="3:15" ht="13.5" x14ac:dyDescent="0.15">
      <c r="C86" s="32">
        <v>2</v>
      </c>
      <c r="D86" s="33"/>
      <c r="E86" s="33"/>
      <c r="F86" s="34"/>
      <c r="G86" s="25" t="s">
        <v>35</v>
      </c>
      <c r="I86" s="25"/>
      <c r="O86" s="23"/>
    </row>
    <row r="87" spans="3:15" ht="13.5" x14ac:dyDescent="0.15">
      <c r="C87" s="32">
        <v>3</v>
      </c>
      <c r="D87" s="33"/>
      <c r="E87" s="33"/>
      <c r="F87" s="34"/>
      <c r="G87" s="25" t="s">
        <v>36</v>
      </c>
      <c r="I87" s="25"/>
      <c r="O87" s="23"/>
    </row>
    <row r="88" spans="3:15" ht="13.5" x14ac:dyDescent="0.15">
      <c r="C88" s="32">
        <v>4</v>
      </c>
      <c r="D88" s="33"/>
      <c r="E88" s="33"/>
      <c r="F88" s="34"/>
      <c r="G88" s="41"/>
      <c r="O88" s="23"/>
    </row>
    <row r="89" spans="3:15" ht="13.5" x14ac:dyDescent="0.15">
      <c r="C89" s="32">
        <v>5</v>
      </c>
      <c r="D89" s="33"/>
      <c r="E89" s="33"/>
      <c r="F89" s="34"/>
      <c r="G89" s="41"/>
      <c r="O89" s="23"/>
    </row>
    <row r="90" spans="3:15" ht="13.5" x14ac:dyDescent="0.15">
      <c r="C90" s="32">
        <v>6</v>
      </c>
      <c r="D90" s="33"/>
      <c r="E90" s="33"/>
      <c r="F90" s="34"/>
      <c r="G90" s="41"/>
      <c r="O90" s="23"/>
    </row>
    <row r="91" spans="3:15" ht="13.5" x14ac:dyDescent="0.15">
      <c r="C91" s="32">
        <v>7</v>
      </c>
      <c r="D91" s="33"/>
      <c r="E91" s="33"/>
      <c r="F91" s="34"/>
      <c r="G91" s="41"/>
      <c r="O91" s="23"/>
    </row>
    <row r="92" spans="3:15" ht="13.5" x14ac:dyDescent="0.15">
      <c r="C92" s="32">
        <v>8</v>
      </c>
      <c r="D92" s="33"/>
      <c r="E92" s="33"/>
      <c r="F92" s="34"/>
      <c r="G92" s="41"/>
      <c r="O92" s="23"/>
    </row>
    <row r="93" spans="3:15" ht="13.5" x14ac:dyDescent="0.15">
      <c r="C93" s="32">
        <v>9</v>
      </c>
      <c r="D93" s="33"/>
      <c r="E93" s="33"/>
      <c r="F93" s="34"/>
      <c r="G93" s="41"/>
      <c r="J93" s="25"/>
      <c r="O93" s="23"/>
    </row>
    <row r="94" spans="3:15" ht="13.5" x14ac:dyDescent="0.15">
      <c r="C94" s="32">
        <v>10</v>
      </c>
      <c r="D94" s="33"/>
      <c r="E94" s="33"/>
      <c r="F94" s="34"/>
      <c r="G94" s="41"/>
      <c r="J94" s="25"/>
      <c r="O94" s="23"/>
    </row>
    <row r="95" spans="3:15" ht="13.5" x14ac:dyDescent="0.15">
      <c r="C95" s="32">
        <v>11</v>
      </c>
      <c r="D95" s="33"/>
      <c r="E95" s="33"/>
      <c r="F95" s="34"/>
      <c r="G95" s="41"/>
      <c r="J95" s="25"/>
      <c r="O95" s="23"/>
    </row>
    <row r="96" spans="3:15" ht="13.5" x14ac:dyDescent="0.15">
      <c r="C96" s="32">
        <v>12</v>
      </c>
      <c r="D96" s="33"/>
      <c r="E96" s="33"/>
      <c r="F96" s="34"/>
      <c r="G96" s="41"/>
      <c r="J96" s="25"/>
      <c r="O96" s="23"/>
    </row>
    <row r="97" spans="2:15" ht="13.5" x14ac:dyDescent="0.15">
      <c r="C97" s="35" t="s">
        <v>30</v>
      </c>
      <c r="D97" s="29">
        <f>SUM(D85:D96)</f>
        <v>0</v>
      </c>
      <c r="E97" s="29">
        <f>SUM(E85:E96)</f>
        <v>0</v>
      </c>
      <c r="F97" s="36"/>
      <c r="G97" s="41"/>
      <c r="J97" s="25"/>
      <c r="O97" s="23"/>
    </row>
    <row r="98" spans="2:15" ht="13.5" x14ac:dyDescent="0.15">
      <c r="G98" s="42"/>
      <c r="H98" s="42"/>
      <c r="I98" s="42"/>
      <c r="J98" s="42"/>
      <c r="O98" s="43"/>
    </row>
    <row r="99" spans="2:15" ht="13.5" x14ac:dyDescent="0.15">
      <c r="G99" s="41"/>
    </row>
    <row r="109" spans="2:15" ht="13.5" x14ac:dyDescent="0.15">
      <c r="B109" s="44" t="s">
        <v>37</v>
      </c>
      <c r="C109" s="45"/>
      <c r="D109" s="45"/>
      <c r="E109" s="45"/>
      <c r="F109" s="45"/>
      <c r="G109" s="41"/>
      <c r="J109" s="44" t="s">
        <v>37</v>
      </c>
      <c r="K109" s="45"/>
      <c r="L109" s="45"/>
      <c r="M109" s="45"/>
    </row>
    <row r="111" spans="2:15" ht="13.5" x14ac:dyDescent="0.15">
      <c r="K111" s="61" t="s">
        <v>38</v>
      </c>
      <c r="L111" s="61"/>
      <c r="M111" s="61"/>
      <c r="N111" s="61"/>
    </row>
    <row r="113" spans="3:14" ht="13.5" x14ac:dyDescent="0.15">
      <c r="C113" s="46" t="s">
        <v>39</v>
      </c>
      <c r="K113" s="46" t="s">
        <v>39</v>
      </c>
    </row>
    <row r="116" spans="3:14" ht="13.5" x14ac:dyDescent="0.15">
      <c r="C116" s="48" t="s">
        <v>15</v>
      </c>
      <c r="D116" s="49"/>
      <c r="E116" s="15">
        <v>3.5000000000000003E-2</v>
      </c>
      <c r="K116" s="48" t="s">
        <v>15</v>
      </c>
      <c r="L116" s="49"/>
      <c r="M116" s="15">
        <v>3.5000000000000003E-2</v>
      </c>
    </row>
    <row r="117" spans="3:14" ht="13.5" x14ac:dyDescent="0.15">
      <c r="C117" s="48" t="s">
        <v>17</v>
      </c>
      <c r="D117" s="49"/>
      <c r="E117" s="18">
        <v>2</v>
      </c>
      <c r="K117" s="48" t="s">
        <v>17</v>
      </c>
      <c r="L117" s="49"/>
      <c r="M117" s="18">
        <v>2</v>
      </c>
    </row>
    <row r="118" spans="3:14" ht="13.5" x14ac:dyDescent="0.15">
      <c r="C118" s="48" t="s">
        <v>19</v>
      </c>
      <c r="D118" s="49"/>
      <c r="E118" s="19">
        <v>3000000</v>
      </c>
      <c r="K118" s="48" t="s">
        <v>19</v>
      </c>
      <c r="L118" s="49"/>
      <c r="M118" s="19">
        <v>3000000</v>
      </c>
    </row>
    <row r="119" spans="3:14" ht="13.5" x14ac:dyDescent="0.15">
      <c r="C119" s="48" t="s">
        <v>21</v>
      </c>
      <c r="D119" s="49"/>
      <c r="E119" s="18">
        <v>0</v>
      </c>
      <c r="K119" s="48" t="s">
        <v>21</v>
      </c>
      <c r="L119" s="49"/>
      <c r="M119" s="18">
        <v>0</v>
      </c>
    </row>
    <row r="120" spans="3:14" ht="13.5" x14ac:dyDescent="0.15">
      <c r="C120" s="62" t="s">
        <v>23</v>
      </c>
      <c r="D120" s="62"/>
      <c r="E120" s="22">
        <f>D125+E125</f>
        <v>129608.16640723053</v>
      </c>
      <c r="K120" s="62" t="s">
        <v>23</v>
      </c>
      <c r="L120" s="62"/>
      <c r="M120" s="22"/>
    </row>
    <row r="122" spans="3:14" ht="13.5" x14ac:dyDescent="0.15"/>
    <row r="123" spans="3:14" ht="13.5" x14ac:dyDescent="0.15">
      <c r="C123" s="26" t="s">
        <v>26</v>
      </c>
      <c r="D123" s="26" t="s">
        <v>27</v>
      </c>
      <c r="E123" s="26" t="s">
        <v>28</v>
      </c>
      <c r="F123" s="27" t="s">
        <v>29</v>
      </c>
      <c r="K123" s="26" t="s">
        <v>26</v>
      </c>
      <c r="L123" s="26" t="s">
        <v>27</v>
      </c>
      <c r="M123" s="26" t="s">
        <v>28</v>
      </c>
      <c r="N123" s="27" t="s">
        <v>29</v>
      </c>
    </row>
    <row r="124" spans="3:14" ht="13.5" x14ac:dyDescent="0.15">
      <c r="C124" s="28">
        <v>0</v>
      </c>
      <c r="D124" s="29">
        <v>0</v>
      </c>
      <c r="E124" s="29">
        <v>0</v>
      </c>
      <c r="F124" s="30">
        <v>3000000</v>
      </c>
      <c r="K124" s="28">
        <v>0</v>
      </c>
      <c r="L124" s="29">
        <v>0</v>
      </c>
      <c r="M124" s="29">
        <v>0</v>
      </c>
      <c r="N124" s="30">
        <v>3000000</v>
      </c>
    </row>
    <row r="125" spans="3:14" ht="13.5" x14ac:dyDescent="0.15">
      <c r="C125" s="32">
        <v>1</v>
      </c>
      <c r="D125" s="33">
        <f>-PPMT($E$116/12,C125,$E$117*12,$E$118)</f>
        <v>120858.16640723053</v>
      </c>
      <c r="E125" s="33">
        <f>-IPMT($E$116/12,C125,$E$117*12,$E$118)</f>
        <v>8750</v>
      </c>
      <c r="F125" s="34">
        <f>F124-D125</f>
        <v>2879141.8335927697</v>
      </c>
      <c r="K125" s="32">
        <v>1</v>
      </c>
      <c r="L125" s="33"/>
      <c r="M125" s="33"/>
      <c r="N125" s="34"/>
    </row>
    <row r="126" spans="3:14" ht="13.5" x14ac:dyDescent="0.15">
      <c r="C126" s="32">
        <v>2</v>
      </c>
      <c r="D126" s="33">
        <f t="shared" ref="D126:D148" si="3">-PPMT($E$116/12,C126,$E$117*12,$E$118)</f>
        <v>121210.66939258495</v>
      </c>
      <c r="E126" s="33">
        <f t="shared" ref="E126:E148" si="4">-IPMT($E$116/12,C126,$E$117*12,$E$118)</f>
        <v>8397.497014645578</v>
      </c>
      <c r="F126" s="34">
        <f t="shared" ref="F126:F148" si="5">F125-D126</f>
        <v>2757931.1642001849</v>
      </c>
      <c r="K126" s="32">
        <v>2</v>
      </c>
      <c r="L126" s="33"/>
      <c r="M126" s="33"/>
      <c r="N126" s="34"/>
    </row>
    <row r="127" spans="3:14" ht="13.5" x14ac:dyDescent="0.15">
      <c r="C127" s="32">
        <v>3</v>
      </c>
      <c r="D127" s="33">
        <f t="shared" si="3"/>
        <v>121564.20051164666</v>
      </c>
      <c r="E127" s="33">
        <f t="shared" si="4"/>
        <v>8043.9658955838713</v>
      </c>
      <c r="F127" s="34">
        <f t="shared" si="5"/>
        <v>2636366.9636885384</v>
      </c>
      <c r="K127" s="32">
        <v>3</v>
      </c>
      <c r="L127" s="33"/>
      <c r="M127" s="33"/>
      <c r="N127" s="34"/>
    </row>
    <row r="128" spans="3:14" ht="13.5" x14ac:dyDescent="0.15">
      <c r="C128" s="32">
        <v>4</v>
      </c>
      <c r="D128" s="33">
        <f t="shared" si="3"/>
        <v>121918.76276313896</v>
      </c>
      <c r="E128" s="33">
        <f t="shared" si="4"/>
        <v>7689.4036440915679</v>
      </c>
      <c r="F128" s="34">
        <f t="shared" si="5"/>
        <v>2514448.2009253995</v>
      </c>
      <c r="K128" s="32">
        <v>4</v>
      </c>
      <c r="L128" s="33"/>
      <c r="M128" s="33"/>
      <c r="N128" s="34"/>
    </row>
    <row r="129" spans="3:14" ht="13.5" x14ac:dyDescent="0.15">
      <c r="C129" s="32">
        <v>5</v>
      </c>
      <c r="D129" s="33">
        <f t="shared" si="3"/>
        <v>122274.35915453143</v>
      </c>
      <c r="E129" s="33">
        <f t="shared" si="4"/>
        <v>7333.8072526990809</v>
      </c>
      <c r="F129" s="34">
        <f t="shared" si="5"/>
        <v>2392173.8417708683</v>
      </c>
      <c r="K129" s="32">
        <v>5</v>
      </c>
      <c r="L129" s="33"/>
      <c r="M129" s="33"/>
      <c r="N129" s="34"/>
    </row>
    <row r="130" spans="3:14" ht="13.5" x14ac:dyDescent="0.15">
      <c r="C130" s="32">
        <v>6</v>
      </c>
      <c r="D130" s="33">
        <f t="shared" si="3"/>
        <v>122630.9927020655</v>
      </c>
      <c r="E130" s="33">
        <f t="shared" si="4"/>
        <v>6977.1737051650316</v>
      </c>
      <c r="F130" s="34">
        <f t="shared" si="5"/>
        <v>2269542.8490688028</v>
      </c>
      <c r="K130" s="32">
        <v>6</v>
      </c>
      <c r="L130" s="33"/>
      <c r="M130" s="33"/>
      <c r="N130" s="34"/>
    </row>
    <row r="131" spans="3:14" ht="13.5" x14ac:dyDescent="0.15">
      <c r="C131" s="32">
        <v>7</v>
      </c>
      <c r="D131" s="33">
        <f t="shared" si="3"/>
        <v>122988.66643077986</v>
      </c>
      <c r="E131" s="33">
        <f t="shared" si="4"/>
        <v>6619.499976450672</v>
      </c>
      <c r="F131" s="34">
        <f t="shared" si="5"/>
        <v>2146554.182638023</v>
      </c>
      <c r="K131" s="32">
        <v>7</v>
      </c>
      <c r="L131" s="33"/>
      <c r="M131" s="33"/>
      <c r="N131" s="34"/>
    </row>
    <row r="132" spans="3:14" ht="13.5" x14ac:dyDescent="0.15">
      <c r="C132" s="32">
        <v>8</v>
      </c>
      <c r="D132" s="33">
        <f t="shared" si="3"/>
        <v>123347.38337453629</v>
      </c>
      <c r="E132" s="33">
        <f t="shared" si="4"/>
        <v>6260.7830326942312</v>
      </c>
      <c r="F132" s="34">
        <f t="shared" si="5"/>
        <v>2023206.7992634866</v>
      </c>
      <c r="K132" s="32">
        <v>8</v>
      </c>
      <c r="L132" s="33"/>
      <c r="M132" s="33"/>
      <c r="N132" s="34"/>
    </row>
    <row r="133" spans="3:14" ht="13.5" x14ac:dyDescent="0.15">
      <c r="C133" s="32">
        <v>9</v>
      </c>
      <c r="D133" s="33">
        <f t="shared" si="3"/>
        <v>123707.14657604536</v>
      </c>
      <c r="E133" s="33">
        <f t="shared" si="4"/>
        <v>5901.0198311851673</v>
      </c>
      <c r="F133" s="34">
        <f t="shared" si="5"/>
        <v>1899499.6526874413</v>
      </c>
      <c r="K133" s="32">
        <v>9</v>
      </c>
      <c r="L133" s="33"/>
      <c r="M133" s="33"/>
      <c r="N133" s="34"/>
    </row>
    <row r="134" spans="3:14" ht="13.5" x14ac:dyDescent="0.15">
      <c r="C134" s="32">
        <v>10</v>
      </c>
      <c r="D134" s="33">
        <f t="shared" si="3"/>
        <v>124067.95908689217</v>
      </c>
      <c r="E134" s="33">
        <f t="shared" si="4"/>
        <v>5540.2073203383679</v>
      </c>
      <c r="F134" s="34">
        <f t="shared" si="5"/>
        <v>1775431.6936005491</v>
      </c>
      <c r="K134" s="32">
        <v>10</v>
      </c>
      <c r="L134" s="33"/>
      <c r="M134" s="33"/>
      <c r="N134" s="34"/>
    </row>
    <row r="135" spans="3:14" ht="13.5" x14ac:dyDescent="0.15">
      <c r="C135" s="32">
        <v>11</v>
      </c>
      <c r="D135" s="33">
        <f t="shared" si="3"/>
        <v>124429.82396756225</v>
      </c>
      <c r="E135" s="33">
        <f t="shared" si="4"/>
        <v>5178.3424396682658</v>
      </c>
      <c r="F135" s="34">
        <f t="shared" si="5"/>
        <v>1651001.8696329868</v>
      </c>
      <c r="K135" s="32">
        <v>11</v>
      </c>
      <c r="L135" s="33"/>
      <c r="M135" s="33"/>
      <c r="N135" s="34"/>
    </row>
    <row r="136" spans="3:14" ht="13.5" x14ac:dyDescent="0.15">
      <c r="C136" s="32">
        <v>12</v>
      </c>
      <c r="D136" s="33">
        <f t="shared" si="3"/>
        <v>124792.74428746763</v>
      </c>
      <c r="E136" s="33">
        <f t="shared" si="4"/>
        <v>4815.4221197628758</v>
      </c>
      <c r="F136" s="34">
        <f t="shared" si="5"/>
        <v>1526209.1253455193</v>
      </c>
      <c r="K136" s="32">
        <v>12</v>
      </c>
      <c r="L136" s="33"/>
      <c r="M136" s="33"/>
      <c r="N136" s="34"/>
    </row>
    <row r="137" spans="3:14" ht="13.5" x14ac:dyDescent="0.15">
      <c r="C137" s="32">
        <v>13</v>
      </c>
      <c r="D137" s="33">
        <f t="shared" si="3"/>
        <v>125156.72312497278</v>
      </c>
      <c r="E137" s="33">
        <f t="shared" si="4"/>
        <v>4451.4432822577619</v>
      </c>
      <c r="F137" s="34">
        <f t="shared" si="5"/>
        <v>1401052.4022205465</v>
      </c>
      <c r="K137" s="32">
        <v>13</v>
      </c>
      <c r="L137" s="33"/>
      <c r="M137" s="33"/>
      <c r="N137" s="34"/>
    </row>
    <row r="138" spans="3:14" ht="13.5" x14ac:dyDescent="0.15">
      <c r="C138" s="32">
        <v>14</v>
      </c>
      <c r="D138" s="33">
        <f t="shared" si="3"/>
        <v>125521.7635674206</v>
      </c>
      <c r="E138" s="33">
        <f t="shared" si="4"/>
        <v>4086.4028398099249</v>
      </c>
      <c r="F138" s="34">
        <f t="shared" si="5"/>
        <v>1275530.6386531258</v>
      </c>
      <c r="K138" s="32">
        <v>14</v>
      </c>
      <c r="L138" s="33"/>
      <c r="M138" s="33"/>
      <c r="N138" s="34"/>
    </row>
    <row r="139" spans="3:14" ht="13.5" x14ac:dyDescent="0.15">
      <c r="C139" s="32">
        <v>15</v>
      </c>
      <c r="D139" s="33">
        <f t="shared" si="3"/>
        <v>125887.86871115892</v>
      </c>
      <c r="E139" s="33">
        <f t="shared" si="4"/>
        <v>3720.2976960716151</v>
      </c>
      <c r="F139" s="34">
        <f t="shared" si="5"/>
        <v>1149642.769941967</v>
      </c>
      <c r="K139" s="32">
        <v>15</v>
      </c>
      <c r="L139" s="33"/>
      <c r="M139" s="33"/>
      <c r="N139" s="34"/>
    </row>
    <row r="140" spans="3:14" ht="13.5" x14ac:dyDescent="0.15">
      <c r="C140" s="32">
        <v>16</v>
      </c>
      <c r="D140" s="33">
        <f t="shared" si="3"/>
        <v>126255.04166156644</v>
      </c>
      <c r="E140" s="33">
        <f t="shared" si="4"/>
        <v>3353.1247456640676</v>
      </c>
      <c r="F140" s="34">
        <f t="shared" si="5"/>
        <v>1023387.7282804005</v>
      </c>
      <c r="K140" s="32">
        <v>16</v>
      </c>
      <c r="L140" s="33"/>
      <c r="M140" s="33"/>
      <c r="N140" s="34"/>
    </row>
    <row r="141" spans="3:14" ht="13.5" x14ac:dyDescent="0.15">
      <c r="C141" s="32">
        <v>17</v>
      </c>
      <c r="D141" s="33">
        <f t="shared" si="3"/>
        <v>126623.28553307935</v>
      </c>
      <c r="E141" s="33">
        <f t="shared" si="4"/>
        <v>2984.8808741511657</v>
      </c>
      <c r="F141" s="34">
        <f t="shared" si="5"/>
        <v>896764.44274732121</v>
      </c>
      <c r="K141" s="32">
        <v>17</v>
      </c>
      <c r="L141" s="33"/>
      <c r="M141" s="33"/>
      <c r="N141" s="34"/>
    </row>
    <row r="142" spans="3:14" ht="13.5" x14ac:dyDescent="0.15">
      <c r="C142" s="32">
        <v>18</v>
      </c>
      <c r="D142" s="33">
        <f t="shared" si="3"/>
        <v>126992.60344921751</v>
      </c>
      <c r="E142" s="33">
        <f t="shared" si="4"/>
        <v>2615.5629580130176</v>
      </c>
      <c r="F142" s="34">
        <f t="shared" si="5"/>
        <v>769771.8392981037</v>
      </c>
      <c r="K142" s="32">
        <v>18</v>
      </c>
      <c r="L142" s="33"/>
      <c r="M142" s="33"/>
      <c r="N142" s="34"/>
    </row>
    <row r="143" spans="3:14" ht="13.5" x14ac:dyDescent="0.15">
      <c r="C143" s="32">
        <v>19</v>
      </c>
      <c r="D143" s="33">
        <f t="shared" si="3"/>
        <v>127362.99854261105</v>
      </c>
      <c r="E143" s="33">
        <f t="shared" si="4"/>
        <v>2245.1678646194664</v>
      </c>
      <c r="F143" s="34">
        <f t="shared" si="5"/>
        <v>642408.84075549268</v>
      </c>
      <c r="K143" s="32">
        <v>19</v>
      </c>
      <c r="L143" s="33"/>
      <c r="M143" s="33"/>
      <c r="N143" s="34"/>
    </row>
    <row r="144" spans="3:14" ht="13.5" x14ac:dyDescent="0.15">
      <c r="C144" s="32">
        <v>20</v>
      </c>
      <c r="D144" s="33">
        <f t="shared" si="3"/>
        <v>127734.473955027</v>
      </c>
      <c r="E144" s="33">
        <f t="shared" si="4"/>
        <v>1873.692452203517</v>
      </c>
      <c r="F144" s="34">
        <f t="shared" si="5"/>
        <v>514674.36680046568</v>
      </c>
      <c r="K144" s="32">
        <v>20</v>
      </c>
      <c r="L144" s="33"/>
      <c r="M144" s="33"/>
      <c r="N144" s="34"/>
    </row>
    <row r="145" spans="3:14" ht="13.5" x14ac:dyDescent="0.15">
      <c r="C145" s="32">
        <v>21</v>
      </c>
      <c r="D145" s="33">
        <f t="shared" si="3"/>
        <v>128107.03283739583</v>
      </c>
      <c r="E145" s="33">
        <f t="shared" si="4"/>
        <v>1501.1335698346884</v>
      </c>
      <c r="F145" s="34">
        <f t="shared" si="5"/>
        <v>386567.33396306983</v>
      </c>
      <c r="K145" s="32">
        <v>21</v>
      </c>
      <c r="L145" s="33"/>
      <c r="M145" s="33"/>
      <c r="N145" s="34"/>
    </row>
    <row r="146" spans="3:14" ht="13.5" x14ac:dyDescent="0.15">
      <c r="C146" s="32">
        <v>22</v>
      </c>
      <c r="D146" s="33">
        <f t="shared" si="3"/>
        <v>128480.67834983824</v>
      </c>
      <c r="E146" s="33">
        <f t="shared" si="4"/>
        <v>1127.488057392284</v>
      </c>
      <c r="F146" s="34">
        <f t="shared" si="5"/>
        <v>258086.65561323159</v>
      </c>
      <c r="K146" s="32">
        <v>22</v>
      </c>
      <c r="L146" s="33"/>
      <c r="M146" s="33"/>
      <c r="N146" s="34"/>
    </row>
    <row r="147" spans="3:14" ht="13.5" x14ac:dyDescent="0.15">
      <c r="C147" s="32">
        <v>23</v>
      </c>
      <c r="D147" s="33">
        <f t="shared" si="3"/>
        <v>128855.41366169194</v>
      </c>
      <c r="E147" s="33">
        <f t="shared" si="4"/>
        <v>752.75274553858924</v>
      </c>
      <c r="F147" s="34">
        <f t="shared" si="5"/>
        <v>129231.24195153965</v>
      </c>
      <c r="K147" s="32">
        <v>23</v>
      </c>
      <c r="L147" s="33"/>
      <c r="M147" s="33"/>
      <c r="N147" s="34"/>
    </row>
    <row r="148" spans="3:14" ht="13.5" x14ac:dyDescent="0.15">
      <c r="C148" s="32">
        <v>24</v>
      </c>
      <c r="D148" s="33">
        <f t="shared" si="3"/>
        <v>129231.24195153853</v>
      </c>
      <c r="E148" s="33">
        <f t="shared" si="4"/>
        <v>376.92445569198742</v>
      </c>
      <c r="F148" s="34">
        <f t="shared" si="5"/>
        <v>1.1204974725842476E-9</v>
      </c>
      <c r="K148" s="32">
        <v>24</v>
      </c>
      <c r="L148" s="33"/>
      <c r="M148" s="33"/>
      <c r="N148" s="34"/>
    </row>
    <row r="149" spans="3:14" ht="13.5" x14ac:dyDescent="0.15">
      <c r="C149" s="35" t="s">
        <v>30</v>
      </c>
      <c r="D149" s="29">
        <f>SUM(D124:D148)</f>
        <v>2999999.9999999995</v>
      </c>
      <c r="E149" s="29">
        <f>SUM(E125:E136)</f>
        <v>81507.122232284717</v>
      </c>
      <c r="F149" s="36"/>
      <c r="K149" s="35" t="s">
        <v>30</v>
      </c>
      <c r="L149" s="29">
        <f>SUM(L124:L148)</f>
        <v>0</v>
      </c>
      <c r="M149" s="29">
        <f>SUM(M124:M148)</f>
        <v>0</v>
      </c>
      <c r="N149" s="36"/>
    </row>
  </sheetData>
  <mergeCells count="24">
    <mergeCell ref="C120:D120"/>
    <mergeCell ref="K120:L120"/>
    <mergeCell ref="C117:D117"/>
    <mergeCell ref="K117:L117"/>
    <mergeCell ref="C118:D118"/>
    <mergeCell ref="K118:L118"/>
    <mergeCell ref="C119:D119"/>
    <mergeCell ref="K119:L119"/>
    <mergeCell ref="C78:D78"/>
    <mergeCell ref="C79:D79"/>
    <mergeCell ref="C80:D80"/>
    <mergeCell ref="K111:N111"/>
    <mergeCell ref="C116:D116"/>
    <mergeCell ref="K116:L116"/>
    <mergeCell ref="C77:D77"/>
    <mergeCell ref="A1:G1"/>
    <mergeCell ref="B23:D23"/>
    <mergeCell ref="C37:G38"/>
    <mergeCell ref="C45:D45"/>
    <mergeCell ref="C46:D46"/>
    <mergeCell ref="C47:D47"/>
    <mergeCell ref="C48:D48"/>
    <mergeCell ref="C49:D49"/>
    <mergeCell ref="C76:D76"/>
  </mergeCells>
  <phoneticPr fontId="3"/>
  <pageMargins left="0.7" right="0.7" top="0.75" bottom="0.75" header="0.3" footer="0.3"/>
  <ignoredErrors>
    <ignoredError sqref="D97:E97" formulaRange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2013-10-19T07:46:19Z</dcterms:created>
  <dcterms:modified xsi:type="dcterms:W3CDTF">2013-10-31T04:24:14Z</dcterms:modified>
</cp:coreProperties>
</file>