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6-関数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D70" i="1"/>
  <c r="B28" i="1"/>
  <c r="B29" i="1" s="1"/>
  <c r="C72" i="1" l="1"/>
  <c r="C73" i="1"/>
  <c r="C74" i="1" s="1"/>
  <c r="N151" i="1"/>
  <c r="L151" i="1"/>
  <c r="G151" i="1"/>
  <c r="F151" i="1"/>
  <c r="D151" i="1"/>
  <c r="N150" i="1"/>
  <c r="L150" i="1"/>
  <c r="G150" i="1"/>
  <c r="F150" i="1"/>
  <c r="D150" i="1"/>
  <c r="N149" i="1"/>
  <c r="L149" i="1"/>
  <c r="G149" i="1"/>
  <c r="F149" i="1"/>
  <c r="D149" i="1"/>
  <c r="N148" i="1"/>
  <c r="L148" i="1"/>
  <c r="G148" i="1"/>
  <c r="F148" i="1"/>
  <c r="D148" i="1"/>
  <c r="N147" i="1"/>
  <c r="L147" i="1"/>
  <c r="G147" i="1"/>
  <c r="F147" i="1"/>
  <c r="D147" i="1"/>
  <c r="G146" i="1"/>
  <c r="G145" i="1"/>
  <c r="G144" i="1"/>
  <c r="G143" i="1"/>
  <c r="M124" i="1"/>
  <c r="L124" i="1"/>
  <c r="E124" i="1"/>
  <c r="D124" i="1"/>
  <c r="F124" i="1" s="1"/>
  <c r="F123" i="1"/>
  <c r="F122" i="1"/>
  <c r="F121" i="1"/>
  <c r="F120" i="1"/>
  <c r="F119" i="1"/>
  <c r="F118" i="1"/>
  <c r="F117" i="1"/>
  <c r="E99" i="1"/>
  <c r="D99" i="1"/>
  <c r="C99" i="1"/>
  <c r="E98" i="1"/>
  <c r="D98" i="1"/>
  <c r="C98" i="1"/>
  <c r="G98" i="1" s="1"/>
  <c r="G97" i="1"/>
  <c r="F97" i="1"/>
  <c r="G96" i="1"/>
  <c r="F96" i="1"/>
  <c r="G95" i="1"/>
  <c r="F95" i="1"/>
  <c r="G94" i="1"/>
  <c r="F94" i="1"/>
  <c r="G93" i="1"/>
  <c r="F93" i="1"/>
  <c r="G92" i="1"/>
  <c r="G99" i="1" s="1"/>
  <c r="F92" i="1"/>
  <c r="F98" i="1" s="1"/>
  <c r="M77" i="1"/>
  <c r="E77" i="1"/>
  <c r="F76" i="1"/>
  <c r="F75" i="1"/>
  <c r="F74" i="1"/>
  <c r="F73" i="1"/>
  <c r="F72" i="1"/>
  <c r="D72" i="1"/>
  <c r="F71" i="1"/>
  <c r="D71" i="1"/>
  <c r="F70" i="1"/>
  <c r="F77" i="1" s="1"/>
  <c r="C29" i="1"/>
  <c r="C28" i="1"/>
  <c r="D74" i="1" l="1"/>
  <c r="C75" i="1"/>
  <c r="D73" i="1"/>
  <c r="G152" i="1"/>
  <c r="G153" i="1" s="1"/>
  <c r="G154" i="1" s="1"/>
  <c r="B30" i="1"/>
  <c r="F99" i="1"/>
  <c r="C76" i="1" l="1"/>
  <c r="D76" i="1" s="1"/>
  <c r="D75" i="1"/>
  <c r="C30" i="1"/>
  <c r="B31" i="1"/>
  <c r="C31" i="1" l="1"/>
  <c r="B32" i="1"/>
  <c r="C32" i="1" l="1"/>
  <c r="B33" i="1"/>
  <c r="C33" i="1" l="1"/>
  <c r="B34" i="1"/>
  <c r="C34" i="1" l="1"/>
  <c r="B35" i="1"/>
  <c r="C35" i="1" l="1"/>
  <c r="B36" i="1"/>
  <c r="C36" i="1" l="1"/>
  <c r="B37" i="1"/>
  <c r="C37" i="1" l="1"/>
  <c r="B38" i="1"/>
  <c r="C38" i="1" l="1"/>
  <c r="B39" i="1"/>
  <c r="C39" i="1" l="1"/>
  <c r="B40" i="1"/>
  <c r="C40" i="1" l="1"/>
  <c r="B41" i="1"/>
  <c r="C41" i="1" l="1"/>
  <c r="B42" i="1"/>
  <c r="C42" i="1" l="1"/>
  <c r="B43" i="1"/>
  <c r="C43" i="1" l="1"/>
  <c r="B44" i="1"/>
  <c r="C44" i="1" l="1"/>
  <c r="B45" i="1"/>
  <c r="C45" i="1" l="1"/>
  <c r="B46" i="1"/>
  <c r="C46" i="1" l="1"/>
  <c r="B47" i="1"/>
  <c r="C47" i="1" l="1"/>
  <c r="B48" i="1"/>
  <c r="C48" i="1" l="1"/>
  <c r="B49" i="1"/>
  <c r="C49" i="1" l="1"/>
  <c r="B50" i="1"/>
  <c r="C50" i="1" l="1"/>
  <c r="B51" i="1"/>
  <c r="C51" i="1" l="1"/>
  <c r="B52" i="1"/>
  <c r="C52" i="1" l="1"/>
  <c r="B53" i="1"/>
  <c r="C53" i="1" l="1"/>
  <c r="B54" i="1"/>
  <c r="C54" i="1" l="1"/>
  <c r="B55" i="1"/>
  <c r="C55" i="1" l="1"/>
  <c r="B56" i="1"/>
  <c r="C56" i="1" l="1"/>
  <c r="B57" i="1"/>
  <c r="C57" i="1" l="1"/>
  <c r="B58" i="1"/>
  <c r="D28" i="1" s="1"/>
  <c r="D29" i="1" s="1"/>
  <c r="C58" i="1" l="1"/>
  <c r="E28" i="1" l="1"/>
  <c r="E29" i="1" l="1"/>
  <c r="D30" i="1"/>
  <c r="E30" i="1" l="1"/>
  <c r="D31" i="1"/>
  <c r="E31" i="1" l="1"/>
  <c r="D32" i="1"/>
  <c r="E32" i="1" l="1"/>
  <c r="D33" i="1"/>
  <c r="E33" i="1" l="1"/>
  <c r="D34" i="1"/>
  <c r="E34" i="1" l="1"/>
  <c r="D35" i="1"/>
  <c r="E35" i="1" l="1"/>
  <c r="D36" i="1"/>
  <c r="E36" i="1" l="1"/>
  <c r="D37" i="1"/>
  <c r="E37" i="1" l="1"/>
  <c r="D38" i="1"/>
  <c r="E38" i="1" l="1"/>
  <c r="D39" i="1"/>
  <c r="E39" i="1" l="1"/>
  <c r="D40" i="1"/>
  <c r="E40" i="1" l="1"/>
  <c r="D41" i="1"/>
  <c r="E41" i="1" l="1"/>
  <c r="D42" i="1"/>
  <c r="E42" i="1" l="1"/>
  <c r="D43" i="1"/>
  <c r="E43" i="1" l="1"/>
  <c r="D44" i="1"/>
  <c r="E44" i="1" l="1"/>
  <c r="D45" i="1"/>
  <c r="E45" i="1" l="1"/>
  <c r="D46" i="1"/>
  <c r="E46" i="1" l="1"/>
  <c r="D47" i="1"/>
  <c r="E47" i="1" l="1"/>
  <c r="D48" i="1"/>
  <c r="E48" i="1" l="1"/>
  <c r="D49" i="1"/>
  <c r="E49" i="1" l="1"/>
  <c r="D50" i="1"/>
  <c r="E50" i="1" l="1"/>
  <c r="D51" i="1"/>
  <c r="E51" i="1" l="1"/>
  <c r="D52" i="1"/>
  <c r="E52" i="1" l="1"/>
  <c r="D53" i="1"/>
  <c r="E53" i="1" l="1"/>
  <c r="D54" i="1"/>
  <c r="E54" i="1" l="1"/>
  <c r="D55" i="1"/>
  <c r="E55" i="1" l="1"/>
  <c r="D56" i="1"/>
  <c r="E56" i="1" l="1"/>
  <c r="D57" i="1"/>
  <c r="D58" i="1" l="1"/>
  <c r="E58" i="1" s="1"/>
  <c r="E57" i="1"/>
</calcChain>
</file>

<file path=xl/comments1.xml><?xml version="1.0" encoding="utf-8"?>
<comments xmlns="http://schemas.openxmlformats.org/spreadsheetml/2006/main">
  <authors>
    <author>根津良彦</author>
  </authors>
  <commentList>
    <comment ref="B2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=TODAY()</t>
        </r>
      </text>
    </comment>
    <comment ref="C2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=B28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 　として
書式のユーザー定義で「</t>
        </r>
        <r>
          <rPr>
            <b/>
            <sz val="10"/>
            <color indexed="10"/>
            <rFont val="ＭＳ Ｐゴシック"/>
            <family val="3"/>
            <charset val="128"/>
          </rPr>
          <t>aaa</t>
        </r>
        <r>
          <rPr>
            <b/>
            <sz val="10"/>
            <color indexed="81"/>
            <rFont val="ＭＳ Ｐゴシック"/>
            <family val="3"/>
            <charset val="128"/>
          </rPr>
          <t>」
下にドラッグし、コピー</t>
        </r>
      </text>
    </comment>
    <comment ref="D2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=B58</t>
        </r>
      </text>
    </comment>
    <comment ref="E2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=B58 </t>
        </r>
        <r>
          <rPr>
            <b/>
            <sz val="10"/>
            <color indexed="81"/>
            <rFont val="ＭＳ Ｐゴシック"/>
            <family val="3"/>
            <charset val="128"/>
          </rPr>
          <t>　として
書式のユーザー定義で「</t>
        </r>
        <r>
          <rPr>
            <b/>
            <sz val="10"/>
            <color indexed="10"/>
            <rFont val="ＭＳ Ｐゴシック"/>
            <family val="3"/>
            <charset val="128"/>
          </rPr>
          <t>aaa</t>
        </r>
        <r>
          <rPr>
            <b/>
            <sz val="10"/>
            <color indexed="81"/>
            <rFont val="ＭＳ Ｐゴシック"/>
            <family val="3"/>
            <charset val="128"/>
          </rPr>
          <t>」
下にドラッグし、コピー</t>
        </r>
      </text>
    </comment>
    <comment ref="B2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=B28+1</t>
        </r>
      </text>
    </comment>
    <comment ref="D2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=D28+1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  <comment ref="D7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=C70</t>
        </r>
      </text>
    </comment>
    <comment ref="F7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ROUND</t>
        </r>
        <r>
          <rPr>
            <b/>
            <sz val="11"/>
            <color indexed="81"/>
            <rFont val="ＭＳ Ｐゴシック"/>
            <family val="3"/>
            <charset val="128"/>
          </rPr>
          <t>(E70,</t>
        </r>
        <r>
          <rPr>
            <b/>
            <sz val="11"/>
            <color indexed="12"/>
            <rFont val="ＭＳ Ｐゴシック"/>
            <family val="3"/>
            <charset val="128"/>
          </rPr>
          <t>-2</t>
        </r>
        <r>
          <rPr>
            <b/>
            <sz val="11"/>
            <color indexed="81"/>
            <rFont val="ＭＳ Ｐゴシック"/>
            <family val="3"/>
            <charset val="128"/>
          </rPr>
          <t>)
桁数に注意！</t>
        </r>
      </text>
    </comment>
    <comment ref="C7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=C70+1</t>
        </r>
      </text>
    </comment>
    <comment ref="F9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=SUM(C92:E92)</t>
        </r>
      </text>
    </comment>
    <comment ref="G9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=AVERAGE(C92:E92)</t>
        </r>
      </text>
    </comment>
    <comment ref="C9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=AVERAGE(C92:C97)</t>
        </r>
      </text>
    </comment>
    <comment ref="C9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=MAX(C92:C97)</t>
        </r>
      </text>
    </comment>
    <comment ref="F11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「本年売上」÷「前年売上」</t>
        </r>
      </text>
    </comment>
    <comment ref="F11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(D117="","",E117/D117)</t>
        </r>
      </text>
    </comment>
    <comment ref="G14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(B143="","",E143*F143)</t>
        </r>
      </text>
    </comment>
    <comment ref="G15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(G152*0.05)</t>
        </r>
      </text>
    </comment>
  </commentList>
</comments>
</file>

<file path=xl/sharedStrings.xml><?xml version="1.0" encoding="utf-8"?>
<sst xmlns="http://schemas.openxmlformats.org/spreadsheetml/2006/main" count="140" uniqueCount="71">
  <si>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</si>
  <si>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</si>
  <si>
    <t>（問１）</t>
    <rPh sb="1" eb="2">
      <t>ト</t>
    </rPh>
    <phoneticPr fontId="4"/>
  </si>
  <si>
    <t>「日付」を設定しましょう。</t>
    <rPh sb="1" eb="3">
      <t>ヒヅケ</t>
    </rPh>
    <rPh sb="5" eb="7">
      <t>セッテイ</t>
    </rPh>
    <phoneticPr fontId="4"/>
  </si>
  <si>
    <t>（問２）</t>
    <rPh sb="1" eb="2">
      <t>ト</t>
    </rPh>
    <phoneticPr fontId="4"/>
  </si>
  <si>
    <t>「曜日」を設定しましょう。</t>
    <rPh sb="1" eb="3">
      <t>ヨウビ</t>
    </rPh>
    <rPh sb="5" eb="7">
      <t>セッテイ</t>
    </rPh>
    <phoneticPr fontId="4"/>
  </si>
  <si>
    <t>（問３）</t>
    <rPh sb="1" eb="2">
      <t>ト</t>
    </rPh>
    <phoneticPr fontId="4"/>
  </si>
  <si>
    <r>
      <t>「曜日」を：｛条件付き書式｝で</t>
    </r>
    <r>
      <rPr>
        <sz val="11"/>
        <color indexed="10"/>
        <rFont val="ＭＳ Ｐゴシック"/>
        <family val="3"/>
        <charset val="128"/>
      </rPr>
      <t>日＝赤</t>
    </r>
    <r>
      <rPr>
        <sz val="11"/>
        <color theme="1"/>
        <rFont val="ＭＳ Ｐゴシック"/>
        <family val="2"/>
        <charset val="128"/>
        <scheme val="minor"/>
      </rPr>
      <t>、</t>
    </r>
    <r>
      <rPr>
        <sz val="11"/>
        <color indexed="12"/>
        <rFont val="ＭＳ Ｐゴシック"/>
        <family val="3"/>
        <charset val="128"/>
      </rPr>
      <t>土＝青</t>
    </r>
    <rPh sb="1" eb="3">
      <t>ヨウビ</t>
    </rPh>
    <rPh sb="15" eb="16">
      <t>ヒ</t>
    </rPh>
    <rPh sb="17" eb="18">
      <t>アカ</t>
    </rPh>
    <rPh sb="19" eb="20">
      <t>ツチ</t>
    </rPh>
    <rPh sb="21" eb="22">
      <t>アオ</t>
    </rPh>
    <phoneticPr fontId="4"/>
  </si>
  <si>
    <t>ＷＥＥＫＤＡＹ関数で設定しましょう。</t>
  </si>
  <si>
    <t>日付</t>
    <rPh sb="0" eb="2">
      <t>ヒヅケ</t>
    </rPh>
    <phoneticPr fontId="4"/>
  </si>
  <si>
    <t>曜日</t>
    <rPh sb="0" eb="2">
      <t>ヨウビ</t>
    </rPh>
    <phoneticPr fontId="4"/>
  </si>
  <si>
    <t>入場者を１０の位で四捨五入しましょう。</t>
    <rPh sb="0" eb="3">
      <t>ニュウジョウシャ</t>
    </rPh>
    <rPh sb="7" eb="8">
      <t>クライ</t>
    </rPh>
    <rPh sb="9" eb="13">
      <t>シシャゴニュウ</t>
    </rPh>
    <phoneticPr fontId="4"/>
  </si>
  <si>
    <t>（ＲＯＵＮＤ関数＝数学／三角）</t>
    <rPh sb="6" eb="8">
      <t>カンスウ</t>
    </rPh>
    <rPh sb="9" eb="11">
      <t>スウガク</t>
    </rPh>
    <rPh sb="12" eb="14">
      <t>サンカク</t>
    </rPh>
    <phoneticPr fontId="4"/>
  </si>
  <si>
    <t>入場者</t>
    <rPh sb="0" eb="3">
      <t>ニュウジョウシャ</t>
    </rPh>
    <phoneticPr fontId="4"/>
  </si>
  <si>
    <t>四捨五入</t>
  </si>
  <si>
    <t>１回</t>
    <rPh sb="1" eb="2">
      <t>カイ</t>
    </rPh>
    <phoneticPr fontId="4"/>
  </si>
  <si>
    <t>２回</t>
    <rPh sb="1" eb="2">
      <t>カイ</t>
    </rPh>
    <phoneticPr fontId="4"/>
  </si>
  <si>
    <t>３回</t>
    <rPh sb="1" eb="2">
      <t>カイ</t>
    </rPh>
    <phoneticPr fontId="4"/>
  </si>
  <si>
    <t>合計</t>
    <rPh sb="0" eb="2">
      <t>ゴウケイ</t>
    </rPh>
    <phoneticPr fontId="4"/>
  </si>
  <si>
    <t>平均</t>
    <rPh sb="0" eb="2">
      <t>ヘイキン</t>
    </rPh>
    <phoneticPr fontId="4"/>
  </si>
  <si>
    <t>１組</t>
    <rPh sb="1" eb="2">
      <t>クミ</t>
    </rPh>
    <phoneticPr fontId="4"/>
  </si>
  <si>
    <t>２組</t>
    <rPh sb="1" eb="2">
      <t>クミ</t>
    </rPh>
    <phoneticPr fontId="4"/>
  </si>
  <si>
    <t>３組</t>
    <rPh sb="1" eb="2">
      <t>クミ</t>
    </rPh>
    <phoneticPr fontId="4"/>
  </si>
  <si>
    <t>４組</t>
    <rPh sb="1" eb="2">
      <t>クミ</t>
    </rPh>
    <phoneticPr fontId="4"/>
  </si>
  <si>
    <t>５組</t>
    <rPh sb="1" eb="2">
      <t>クミ</t>
    </rPh>
    <phoneticPr fontId="4"/>
  </si>
  <si>
    <t>６組</t>
    <rPh sb="1" eb="2">
      <t>クミ</t>
    </rPh>
    <phoneticPr fontId="4"/>
  </si>
  <si>
    <t>最高点</t>
    <rPh sb="0" eb="3">
      <t>サイコウテン</t>
    </rPh>
    <phoneticPr fontId="4"/>
  </si>
  <si>
    <t>「前年売上」データの無い地区の</t>
    <rPh sb="1" eb="3">
      <t>ゼンネン</t>
    </rPh>
    <rPh sb="3" eb="5">
      <t>ウリアゲ</t>
    </rPh>
    <rPh sb="10" eb="11">
      <t>ナ</t>
    </rPh>
    <rPh sb="12" eb="14">
      <t>チク</t>
    </rPh>
    <phoneticPr fontId="4"/>
  </si>
  <si>
    <t>「伸び率」部分を非表示にしましょう。</t>
    <rPh sb="8" eb="9">
      <t>ヒ</t>
    </rPh>
    <phoneticPr fontId="4"/>
  </si>
  <si>
    <t>（ＩＦ関数＝論理）</t>
    <rPh sb="3" eb="5">
      <t>カンスウ</t>
    </rPh>
    <rPh sb="6" eb="8">
      <t>ロンリ</t>
    </rPh>
    <phoneticPr fontId="4"/>
  </si>
  <si>
    <t>地区</t>
    <rPh sb="0" eb="2">
      <t>チク</t>
    </rPh>
    <phoneticPr fontId="4"/>
  </si>
  <si>
    <t>前年売上</t>
    <rPh sb="0" eb="2">
      <t>ゼンネン</t>
    </rPh>
    <rPh sb="2" eb="4">
      <t>ウリアゲ</t>
    </rPh>
    <phoneticPr fontId="4"/>
  </si>
  <si>
    <t>本年売上</t>
    <rPh sb="0" eb="2">
      <t>ホンネン</t>
    </rPh>
    <rPh sb="2" eb="4">
      <t>ウリアゲ</t>
    </rPh>
    <phoneticPr fontId="4"/>
  </si>
  <si>
    <t>伸び率</t>
    <rPh sb="0" eb="1">
      <t>ノ</t>
    </rPh>
    <rPh sb="2" eb="3">
      <t>リツ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</si>
  <si>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</si>
  <si>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</si>
  <si>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新潟</t>
    <rPh sb="0" eb="2">
      <t>ニイガタ</t>
    </rPh>
    <phoneticPr fontId="4"/>
  </si>
  <si>
    <t>大宮</t>
    <rPh sb="0" eb="2">
      <t>オオミヤ</t>
    </rPh>
    <phoneticPr fontId="4"/>
  </si>
  <si>
    <t>東京</t>
    <rPh sb="0" eb="2">
      <t>トウキョウ</t>
    </rPh>
    <phoneticPr fontId="4"/>
  </si>
  <si>
    <t>長野</t>
    <rPh sb="0" eb="2">
      <t>ナガノ</t>
    </rPh>
    <phoneticPr fontId="4"/>
  </si>
  <si>
    <t>横浜</t>
    <rPh sb="0" eb="2">
      <t>ヨコハマ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</si>
  <si>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に｛計算エラー値｝を表示しないように、計算式を設定しましょう。</t>
    </r>
    <rPh sb="3" eb="5">
      <t>ケイサン</t>
    </rPh>
    <rPh sb="8" eb="9">
      <t>チ</t>
    </rPh>
    <rPh sb="11" eb="13">
      <t>ヒョウジ</t>
    </rPh>
    <rPh sb="20" eb="22">
      <t>ケイサン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</si>
  <si>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</t>
    </r>
    <r>
      <rPr>
        <b/>
        <sz val="11"/>
        <color rgb="FFFF0000"/>
        <rFont val="ＭＳ Ｐゴシック"/>
        <family val="3"/>
        <charset val="128"/>
      </rPr>
      <t>｛０｝を表示しないように</t>
    </r>
    <r>
      <rPr>
        <sz val="11"/>
        <color theme="1"/>
        <rFont val="ＭＳ Ｐゴシック"/>
        <family val="2"/>
        <charset val="128"/>
        <scheme val="minor"/>
      </rPr>
      <t>、計算式を設定しましょう。</t>
    </r>
    <rPh sb="6" eb="8">
      <t>ヒョウジ</t>
    </rPh>
    <rPh sb="15" eb="17">
      <t>ケイサン</t>
    </rPh>
    <phoneticPr fontId="4"/>
  </si>
  <si>
    <t>コード</t>
    <phoneticPr fontId="4"/>
  </si>
  <si>
    <t>品番</t>
    <rPh sb="0" eb="2">
      <t>ヒンバン</t>
    </rPh>
    <phoneticPr fontId="4"/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</si>
  <si>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</si>
  <si>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</si>
  <si>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</si>
  <si>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</si>
  <si>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A001</t>
    <phoneticPr fontId="4"/>
  </si>
  <si>
    <t>A-100</t>
    <phoneticPr fontId="4"/>
  </si>
  <si>
    <t>書籍</t>
    <rPh sb="0" eb="2">
      <t>ショセキ</t>
    </rPh>
    <phoneticPr fontId="4"/>
  </si>
  <si>
    <t>A-100</t>
    <phoneticPr fontId="4"/>
  </si>
  <si>
    <t>A002</t>
  </si>
  <si>
    <t>B-200</t>
    <phoneticPr fontId="4"/>
  </si>
  <si>
    <t>雑誌</t>
    <rPh sb="0" eb="2">
      <t>ザッシ</t>
    </rPh>
    <phoneticPr fontId="4"/>
  </si>
  <si>
    <t>B-200</t>
    <phoneticPr fontId="4"/>
  </si>
  <si>
    <t>A003</t>
  </si>
  <si>
    <t>C-300</t>
    <phoneticPr fontId="4"/>
  </si>
  <si>
    <t>辞書</t>
    <rPh sb="0" eb="2">
      <t>ジショ</t>
    </rPh>
    <phoneticPr fontId="4"/>
  </si>
  <si>
    <t>C-300</t>
    <phoneticPr fontId="4"/>
  </si>
  <si>
    <t>A004</t>
  </si>
  <si>
    <t>D-400</t>
    <phoneticPr fontId="4"/>
  </si>
  <si>
    <t>手帳</t>
    <rPh sb="0" eb="2">
      <t>テチョウ</t>
    </rPh>
    <phoneticPr fontId="4"/>
  </si>
  <si>
    <t>←関数設定します</t>
    <rPh sb="1" eb="3">
      <t>カンスウ</t>
    </rPh>
    <rPh sb="3" eb="5">
      <t>セッテイ</t>
    </rPh>
    <phoneticPr fontId="4"/>
  </si>
  <si>
    <t>備考：</t>
    <rPh sb="0" eb="2">
      <t>ビコウ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</si>
  <si>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</si>
  <si>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</si>
  <si>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※消費税＝ＩＮＴ関数（数学／三角）</t>
    <rPh sb="1" eb="4">
      <t>ショウヒゼイ</t>
    </rPh>
    <rPh sb="8" eb="10">
      <t>カンスウ</t>
    </rPh>
    <rPh sb="11" eb="13">
      <t>スウガク</t>
    </rPh>
    <rPh sb="14" eb="16">
      <t>サンカク</t>
    </rPh>
    <phoneticPr fontId="4"/>
  </si>
  <si>
    <t>Copyright(c) Beginners Site All right reserved 2013/10/10</t>
    <phoneticPr fontId="4"/>
  </si>
  <si>
    <t>カレンダー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</si>
</sst>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¥&quot;#,##0;[Red]&quot;¥&quot;\-#,##0"/>
    <numFmt numFmtId="176" formatCode="#,###&quot;円&quot;"/>
    <numFmt numFmtId="177" formatCode="#,###&quot;個&quot;"/>
    <numFmt numFmtId="178" formatCode="aaa"/>
    <numFmt numFmtId="179" formatCode="aaaa"/>
    <numFmt numFmtId="180" formatCode="0.0"/>
    <numFmt numFmtId="181" formatCode="0.0%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b/>
      <sz val="10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13" fillId="4" borderId="4" xfId="0" applyFont="1" applyFill="1" applyBorder="1" applyAlignment="1">
      <alignment horizontal="center" vertical="center"/>
    </xf>
    <xf numFmtId="38" fontId="9" fillId="0" borderId="0" xfId="1" applyFont="1" applyFill="1" applyBorder="1" applyAlignment="1"/>
    <xf numFmtId="0" fontId="15" fillId="0" borderId="0" xfId="0" applyFont="1">
      <alignment vertical="center"/>
    </xf>
    <xf numFmtId="0" fontId="5" fillId="0" borderId="0" xfId="0" applyFont="1" applyAlignment="1"/>
    <xf numFmtId="0" fontId="0" fillId="0" borderId="0" xfId="0" applyFill="1" applyBorder="1">
      <alignment vertical="center"/>
    </xf>
    <xf numFmtId="0" fontId="5" fillId="0" borderId="0" xfId="0" applyNumberFormat="1" applyFont="1" applyFill="1" applyBorder="1" applyAlignment="1"/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6" borderId="5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56" fontId="0" fillId="7" borderId="5" xfId="0" applyNumberFormat="1" applyFont="1" applyFill="1" applyBorder="1">
      <alignment vertical="center"/>
    </xf>
    <xf numFmtId="178" fontId="0" fillId="0" borderId="5" xfId="0" applyNumberFormat="1" applyFont="1" applyBorder="1" applyAlignment="1">
      <alignment horizontal="center"/>
    </xf>
    <xf numFmtId="0" fontId="12" fillId="0" borderId="0" xfId="0" applyFont="1" applyFill="1" applyBorder="1">
      <alignment vertical="center"/>
    </xf>
    <xf numFmtId="0" fontId="0" fillId="0" borderId="5" xfId="0" applyNumberFormat="1" applyFont="1" applyFill="1" applyBorder="1" applyAlignment="1">
      <alignment horizontal="center"/>
    </xf>
    <xf numFmtId="0" fontId="0" fillId="0" borderId="5" xfId="0" applyNumberFormat="1" applyFont="1" applyFill="1" applyBorder="1" applyAlignment="1"/>
    <xf numFmtId="38" fontId="0" fillId="0" borderId="5" xfId="1" applyFont="1" applyFill="1" applyBorder="1" applyAlignment="1"/>
    <xf numFmtId="56" fontId="0" fillId="0" borderId="5" xfId="0" applyNumberFormat="1" applyFont="1" applyBorder="1">
      <alignment vertical="center"/>
    </xf>
    <xf numFmtId="56" fontId="0" fillId="0" borderId="6" xfId="0" applyNumberFormat="1" applyFont="1" applyBorder="1">
      <alignment vertical="center"/>
    </xf>
    <xf numFmtId="0" fontId="0" fillId="0" borderId="5" xfId="0" applyFont="1" applyBorder="1">
      <alignment vertical="center"/>
    </xf>
    <xf numFmtId="56" fontId="12" fillId="0" borderId="0" xfId="0" applyNumberFormat="1" applyFont="1" applyBorder="1">
      <alignment vertical="center"/>
    </xf>
    <xf numFmtId="178" fontId="12" fillId="0" borderId="0" xfId="0" applyNumberFormat="1" applyFont="1" applyBorder="1" applyAlignment="1">
      <alignment horizontal="center"/>
    </xf>
    <xf numFmtId="0" fontId="0" fillId="0" borderId="0" xfId="0" applyBorder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18" fillId="8" borderId="10" xfId="0" applyFont="1" applyFill="1" applyBorder="1" applyAlignment="1">
      <alignment horizontal="center"/>
    </xf>
    <xf numFmtId="179" fontId="0" fillId="0" borderId="5" xfId="0" applyNumberFormat="1" applyBorder="1" applyAlignment="1">
      <alignment horizontal="center"/>
    </xf>
    <xf numFmtId="38" fontId="0" fillId="0" borderId="5" xfId="1" applyFont="1" applyBorder="1" applyAlignment="1"/>
    <xf numFmtId="38" fontId="0" fillId="9" borderId="11" xfId="1" applyFont="1" applyFill="1" applyBorder="1" applyAlignment="1"/>
    <xf numFmtId="0" fontId="0" fillId="10" borderId="5" xfId="0" applyFill="1" applyBorder="1" applyAlignment="1">
      <alignment horizontal="center"/>
    </xf>
    <xf numFmtId="0" fontId="18" fillId="11" borderId="12" xfId="0" applyFont="1" applyFill="1" applyBorder="1" applyAlignment="1">
      <alignment horizontal="center"/>
    </xf>
    <xf numFmtId="0" fontId="0" fillId="11" borderId="13" xfId="0" applyFill="1" applyBorder="1">
      <alignment vertical="center"/>
    </xf>
    <xf numFmtId="38" fontId="0" fillId="0" borderId="13" xfId="0" applyNumberFormat="1" applyBorder="1">
      <alignment vertical="center"/>
    </xf>
    <xf numFmtId="38" fontId="0" fillId="9" borderId="14" xfId="0" applyNumberFormat="1" applyFill="1" applyBorder="1">
      <alignment vertical="center"/>
    </xf>
    <xf numFmtId="0" fontId="12" fillId="0" borderId="15" xfId="0" applyNumberFormat="1" applyFont="1" applyFill="1" applyBorder="1" applyAlignment="1"/>
    <xf numFmtId="0" fontId="12" fillId="0" borderId="16" xfId="0" applyNumberFormat="1" applyFont="1" applyFill="1" applyBorder="1" applyAlignment="1">
      <alignment horizontal="center"/>
    </xf>
    <xf numFmtId="0" fontId="12" fillId="0" borderId="17" xfId="0" applyNumberFormat="1" applyFont="1" applyFill="1" applyBorder="1" applyAlignment="1">
      <alignment horizontal="center"/>
    </xf>
    <xf numFmtId="0" fontId="12" fillId="0" borderId="18" xfId="0" applyNumberFormat="1" applyFont="1" applyFill="1" applyBorder="1" applyAlignment="1">
      <alignment horizontal="center"/>
    </xf>
    <xf numFmtId="0" fontId="12" fillId="3" borderId="19" xfId="0" applyNumberFormat="1" applyFont="1" applyFill="1" applyBorder="1" applyAlignment="1">
      <alignment horizontal="center"/>
    </xf>
    <xf numFmtId="0" fontId="12" fillId="3" borderId="20" xfId="0" applyNumberFormat="1" applyFont="1" applyFill="1" applyBorder="1" applyAlignment="1">
      <alignment horizontal="center"/>
    </xf>
    <xf numFmtId="0" fontId="12" fillId="0" borderId="21" xfId="0" applyNumberFormat="1" applyFont="1" applyFill="1" applyBorder="1" applyAlignment="1">
      <alignment horizontal="center"/>
    </xf>
    <xf numFmtId="0" fontId="12" fillId="0" borderId="22" xfId="0" applyNumberFormat="1" applyFont="1" applyFill="1" applyBorder="1" applyAlignment="1"/>
    <xf numFmtId="0" fontId="12" fillId="0" borderId="23" xfId="0" applyNumberFormat="1" applyFont="1" applyFill="1" applyBorder="1" applyAlignment="1"/>
    <xf numFmtId="0" fontId="12" fillId="0" borderId="24" xfId="0" applyNumberFormat="1" applyFont="1" applyFill="1" applyBorder="1" applyAlignment="1"/>
    <xf numFmtId="0" fontId="12" fillId="8" borderId="25" xfId="0" applyNumberFormat="1" applyFont="1" applyFill="1" applyBorder="1" applyAlignment="1"/>
    <xf numFmtId="180" fontId="12" fillId="8" borderId="26" xfId="0" applyNumberFormat="1" applyFont="1" applyFill="1" applyBorder="1" applyAlignment="1"/>
    <xf numFmtId="0" fontId="0" fillId="0" borderId="0" xfId="0" applyFill="1">
      <alignment vertical="center"/>
    </xf>
    <xf numFmtId="0" fontId="12" fillId="0" borderId="27" xfId="0" applyNumberFormat="1" applyFont="1" applyFill="1" applyBorder="1" applyAlignment="1">
      <alignment horizontal="center"/>
    </xf>
    <xf numFmtId="0" fontId="12" fillId="0" borderId="28" xfId="0" applyNumberFormat="1" applyFont="1" applyFill="1" applyBorder="1" applyAlignment="1"/>
    <xf numFmtId="0" fontId="12" fillId="0" borderId="29" xfId="0" applyNumberFormat="1" applyFont="1" applyFill="1" applyBorder="1" applyAlignment="1"/>
    <xf numFmtId="0" fontId="12" fillId="0" borderId="30" xfId="0" applyNumberFormat="1" applyFont="1" applyFill="1" applyBorder="1" applyAlignment="1"/>
    <xf numFmtId="0" fontId="12" fillId="8" borderId="31" xfId="0" applyNumberFormat="1" applyFont="1" applyFill="1" applyBorder="1" applyAlignment="1"/>
    <xf numFmtId="180" fontId="12" fillId="8" borderId="32" xfId="0" applyNumberFormat="1" applyFont="1" applyFill="1" applyBorder="1" applyAlignment="1"/>
    <xf numFmtId="0" fontId="12" fillId="0" borderId="33" xfId="0" applyNumberFormat="1" applyFont="1" applyFill="1" applyBorder="1" applyAlignment="1">
      <alignment horizontal="center"/>
    </xf>
    <xf numFmtId="0" fontId="12" fillId="0" borderId="34" xfId="0" applyNumberFormat="1" applyFont="1" applyFill="1" applyBorder="1" applyAlignment="1"/>
    <xf numFmtId="0" fontId="12" fillId="0" borderId="35" xfId="0" applyNumberFormat="1" applyFont="1" applyFill="1" applyBorder="1" applyAlignment="1"/>
    <xf numFmtId="0" fontId="12" fillId="0" borderId="36" xfId="0" applyNumberFormat="1" applyFont="1" applyFill="1" applyBorder="1" applyAlignment="1"/>
    <xf numFmtId="0" fontId="12" fillId="8" borderId="37" xfId="0" applyNumberFormat="1" applyFont="1" applyFill="1" applyBorder="1" applyAlignment="1"/>
    <xf numFmtId="180" fontId="12" fillId="8" borderId="38" xfId="0" applyNumberFormat="1" applyFont="1" applyFill="1" applyBorder="1" applyAlignment="1"/>
    <xf numFmtId="0" fontId="12" fillId="6" borderId="39" xfId="0" applyNumberFormat="1" applyFont="1" applyFill="1" applyBorder="1" applyAlignment="1"/>
    <xf numFmtId="180" fontId="12" fillId="9" borderId="40" xfId="0" applyNumberFormat="1" applyFont="1" applyFill="1" applyBorder="1" applyAlignment="1"/>
    <xf numFmtId="180" fontId="12" fillId="9" borderId="41" xfId="0" applyNumberFormat="1" applyFont="1" applyFill="1" applyBorder="1" applyAlignment="1"/>
    <xf numFmtId="180" fontId="12" fillId="9" borderId="42" xfId="0" applyNumberFormat="1" applyFont="1" applyFill="1" applyBorder="1" applyAlignment="1"/>
    <xf numFmtId="180" fontId="12" fillId="9" borderId="43" xfId="0" applyNumberFormat="1" applyFont="1" applyFill="1" applyBorder="1" applyAlignment="1"/>
    <xf numFmtId="180" fontId="12" fillId="9" borderId="44" xfId="0" applyNumberFormat="1" applyFont="1" applyFill="1" applyBorder="1" applyAlignment="1"/>
    <xf numFmtId="0" fontId="12" fillId="0" borderId="39" xfId="0" applyNumberFormat="1" applyFont="1" applyFill="1" applyBorder="1" applyAlignment="1"/>
    <xf numFmtId="0" fontId="12" fillId="9" borderId="41" xfId="0" applyNumberFormat="1" applyFont="1" applyFill="1" applyBorder="1" applyAlignment="1"/>
    <xf numFmtId="0" fontId="12" fillId="9" borderId="42" xfId="0" applyNumberFormat="1" applyFont="1" applyFill="1" applyBorder="1" applyAlignment="1"/>
    <xf numFmtId="0" fontId="12" fillId="9" borderId="43" xfId="0" applyNumberFormat="1" applyFont="1" applyFill="1" applyBorder="1" applyAlignment="1"/>
    <xf numFmtId="0" fontId="12" fillId="12" borderId="45" xfId="0" applyNumberFormat="1" applyFont="1" applyFill="1" applyBorder="1" applyAlignment="1"/>
    <xf numFmtId="180" fontId="12" fillId="9" borderId="46" xfId="0" applyNumberFormat="1" applyFont="1" applyFill="1" applyBorder="1" applyAlignment="1"/>
    <xf numFmtId="180" fontId="12" fillId="9" borderId="47" xfId="0" applyNumberFormat="1" applyFont="1" applyFill="1" applyBorder="1" applyAlignment="1"/>
    <xf numFmtId="180" fontId="12" fillId="9" borderId="48" xfId="0" applyNumberFormat="1" applyFont="1" applyFill="1" applyBorder="1" applyAlignment="1"/>
    <xf numFmtId="180" fontId="12" fillId="9" borderId="49" xfId="0" applyNumberFormat="1" applyFont="1" applyFill="1" applyBorder="1" applyAlignment="1"/>
    <xf numFmtId="180" fontId="12" fillId="9" borderId="50" xfId="0" applyNumberFormat="1" applyFont="1" applyFill="1" applyBorder="1" applyAlignment="1"/>
    <xf numFmtId="0" fontId="12" fillId="0" borderId="45" xfId="0" applyNumberFormat="1" applyFont="1" applyFill="1" applyBorder="1" applyAlignment="1"/>
    <xf numFmtId="0" fontId="12" fillId="9" borderId="46" xfId="0" applyNumberFormat="1" applyFont="1" applyFill="1" applyBorder="1" applyAlignment="1"/>
    <xf numFmtId="0" fontId="12" fillId="9" borderId="47" xfId="0" applyNumberFormat="1" applyFont="1" applyFill="1" applyBorder="1" applyAlignment="1"/>
    <xf numFmtId="0" fontId="12" fillId="9" borderId="48" xfId="0" applyNumberFormat="1" applyFont="1" applyFill="1" applyBorder="1" applyAlignment="1"/>
    <xf numFmtId="0" fontId="12" fillId="9" borderId="49" xfId="0" applyNumberFormat="1" applyFont="1" applyFill="1" applyBorder="1" applyAlignment="1"/>
    <xf numFmtId="0" fontId="12" fillId="9" borderId="50" xfId="0" applyNumberFormat="1" applyFont="1" applyFill="1" applyBorder="1" applyAlignment="1"/>
    <xf numFmtId="0" fontId="5" fillId="0" borderId="5" xfId="0" applyNumberFormat="1" applyFont="1" applyFill="1" applyBorder="1" applyAlignment="1">
      <alignment horizontal="center"/>
    </xf>
    <xf numFmtId="0" fontId="5" fillId="3" borderId="5" xfId="0" applyNumberFormat="1" applyFont="1" applyFill="1" applyBorder="1" applyAlignment="1">
      <alignment horizontal="center"/>
    </xf>
    <xf numFmtId="0" fontId="9" fillId="0" borderId="5" xfId="0" applyNumberFormat="1" applyFont="1" applyFill="1" applyBorder="1" applyAlignment="1"/>
    <xf numFmtId="38" fontId="9" fillId="0" borderId="5" xfId="1" applyFont="1" applyFill="1" applyBorder="1" applyAlignment="1"/>
    <xf numFmtId="181" fontId="9" fillId="9" borderId="5" xfId="3" applyNumberFormat="1" applyFont="1" applyFill="1" applyBorder="1" applyAlignment="1">
      <alignment horizontal="right"/>
    </xf>
    <xf numFmtId="38" fontId="9" fillId="0" borderId="5" xfId="1" applyFont="1" applyFill="1" applyBorder="1" applyAlignment="1">
      <alignment horizontal="center"/>
    </xf>
    <xf numFmtId="0" fontId="0" fillId="3" borderId="5" xfId="0" applyFill="1" applyBorder="1">
      <alignment vertical="center"/>
    </xf>
    <xf numFmtId="0" fontId="0" fillId="3" borderId="51" xfId="0" applyFill="1" applyBorder="1">
      <alignment vertical="center"/>
    </xf>
    <xf numFmtId="6" fontId="0" fillId="3" borderId="5" xfId="2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5" xfId="0" applyFill="1" applyBorder="1">
      <alignment vertical="center"/>
    </xf>
    <xf numFmtId="38" fontId="0" fillId="0" borderId="5" xfId="2" applyNumberFormat="1" applyFont="1" applyFill="1" applyBorder="1" applyAlignment="1"/>
    <xf numFmtId="38" fontId="0" fillId="7" borderId="5" xfId="1" applyFont="1" applyFill="1" applyBorder="1" applyAlignment="1">
      <alignment horizontal="right"/>
    </xf>
    <xf numFmtId="0" fontId="0" fillId="7" borderId="5" xfId="1" applyNumberFormat="1" applyFont="1" applyFill="1" applyBorder="1" applyAlignment="1">
      <alignment horizontal="right"/>
    </xf>
    <xf numFmtId="0" fontId="0" fillId="0" borderId="52" xfId="0" applyFill="1" applyBorder="1">
      <alignment vertical="center"/>
    </xf>
    <xf numFmtId="0" fontId="0" fillId="0" borderId="53" xfId="0" applyFill="1" applyBorder="1">
      <alignment vertical="center"/>
    </xf>
    <xf numFmtId="0" fontId="0" fillId="0" borderId="51" xfId="0" applyFill="1" applyBorder="1">
      <alignment vertical="center"/>
    </xf>
    <xf numFmtId="0" fontId="0" fillId="0" borderId="54" xfId="0" applyFill="1" applyBorder="1">
      <alignment vertical="center"/>
    </xf>
    <xf numFmtId="0" fontId="0" fillId="0" borderId="55" xfId="0" applyFill="1" applyBorder="1">
      <alignment vertical="center"/>
    </xf>
    <xf numFmtId="0" fontId="0" fillId="0" borderId="56" xfId="0" applyFill="1" applyBorder="1">
      <alignment vertical="center"/>
    </xf>
    <xf numFmtId="14" fontId="23" fillId="0" borderId="6" xfId="0" applyNumberFormat="1" applyFont="1" applyBorder="1" applyAlignment="1">
      <alignment horizontal="center"/>
    </xf>
    <xf numFmtId="14" fontId="23" fillId="10" borderId="6" xfId="0" applyNumberFormat="1" applyFont="1" applyFill="1" applyBorder="1" applyAlignment="1">
      <alignment horizontal="center"/>
    </xf>
    <xf numFmtId="0" fontId="14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56" fontId="0" fillId="0" borderId="5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7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</xdr:row>
      <xdr:rowOff>133350</xdr:rowOff>
    </xdr:from>
    <xdr:to>
      <xdr:col>10</xdr:col>
      <xdr:colOff>180975</xdr:colOff>
      <xdr:row>7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114675" y="295275"/>
          <a:ext cx="2314575" cy="85725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2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10</xdr:row>
      <xdr:rowOff>85725</xdr:rowOff>
    </xdr:from>
    <xdr:to>
      <xdr:col>13</xdr:col>
      <xdr:colOff>180975</xdr:colOff>
      <xdr:row>14</xdr:row>
      <xdr:rowOff>57150</xdr:rowOff>
    </xdr:to>
    <xdr:grpSp>
      <xdr:nvGrpSpPr>
        <xdr:cNvPr id="3" name="Group 674"/>
        <xdr:cNvGrpSpPr>
          <a:grpSpLocks/>
        </xdr:cNvGrpSpPr>
      </xdr:nvGrpSpPr>
      <xdr:grpSpPr bwMode="auto">
        <a:xfrm>
          <a:off x="1133475" y="1752600"/>
          <a:ext cx="6381750" cy="619125"/>
          <a:chOff x="84" y="224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38100</xdr:colOff>
      <xdr:row>16</xdr:row>
      <xdr:rowOff>38100</xdr:rowOff>
    </xdr:from>
    <xdr:to>
      <xdr:col>1</xdr:col>
      <xdr:colOff>590550</xdr:colOff>
      <xdr:row>17</xdr:row>
      <xdr:rowOff>171450</xdr:rowOff>
    </xdr:to>
    <xdr:pic>
      <xdr:nvPicPr>
        <xdr:cNvPr id="8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2676525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16</xdr:row>
      <xdr:rowOff>76200</xdr:rowOff>
    </xdr:from>
    <xdr:to>
      <xdr:col>9</xdr:col>
      <xdr:colOff>466725</xdr:colOff>
      <xdr:row>17</xdr:row>
      <xdr:rowOff>142875</xdr:rowOff>
    </xdr:to>
    <xdr:pic>
      <xdr:nvPicPr>
        <xdr:cNvPr id="9" name="Picture 67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24400" y="2714625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60</xdr:row>
      <xdr:rowOff>123825</xdr:rowOff>
    </xdr:from>
    <xdr:to>
      <xdr:col>1</xdr:col>
      <xdr:colOff>571500</xdr:colOff>
      <xdr:row>62</xdr:row>
      <xdr:rowOff>47625</xdr:rowOff>
    </xdr:to>
    <xdr:pic>
      <xdr:nvPicPr>
        <xdr:cNvPr id="10" name="Picture 72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10887075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9525</xdr:colOff>
      <xdr:row>60</xdr:row>
      <xdr:rowOff>152400</xdr:rowOff>
    </xdr:from>
    <xdr:to>
      <xdr:col>9</xdr:col>
      <xdr:colOff>476250</xdr:colOff>
      <xdr:row>62</xdr:row>
      <xdr:rowOff>9525</xdr:rowOff>
    </xdr:to>
    <xdr:pic>
      <xdr:nvPicPr>
        <xdr:cNvPr id="11" name="Picture 72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33925" y="10915650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123825</xdr:colOff>
      <xdr:row>69</xdr:row>
      <xdr:rowOff>95250</xdr:rowOff>
    </xdr:from>
    <xdr:to>
      <xdr:col>9</xdr:col>
      <xdr:colOff>361950</xdr:colOff>
      <xdr:row>73</xdr:row>
      <xdr:rowOff>104775</xdr:rowOff>
    </xdr:to>
    <xdr:pic>
      <xdr:nvPicPr>
        <xdr:cNvPr id="12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771900" y="12220575"/>
          <a:ext cx="1314450" cy="6953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38100</xdr:colOff>
      <xdr:row>85</xdr:row>
      <xdr:rowOff>133350</xdr:rowOff>
    </xdr:from>
    <xdr:to>
      <xdr:col>1</xdr:col>
      <xdr:colOff>590550</xdr:colOff>
      <xdr:row>87</xdr:row>
      <xdr:rowOff>38100</xdr:rowOff>
    </xdr:to>
    <xdr:pic>
      <xdr:nvPicPr>
        <xdr:cNvPr id="13" name="Picture 73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1499235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86</xdr:row>
      <xdr:rowOff>9525</xdr:rowOff>
    </xdr:from>
    <xdr:to>
      <xdr:col>9</xdr:col>
      <xdr:colOff>447675</xdr:colOff>
      <xdr:row>87</xdr:row>
      <xdr:rowOff>9525</xdr:rowOff>
    </xdr:to>
    <xdr:pic>
      <xdr:nvPicPr>
        <xdr:cNvPr id="14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15030450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105</xdr:row>
      <xdr:rowOff>142875</xdr:rowOff>
    </xdr:from>
    <xdr:to>
      <xdr:col>1</xdr:col>
      <xdr:colOff>571500</xdr:colOff>
      <xdr:row>107</xdr:row>
      <xdr:rowOff>47625</xdr:rowOff>
    </xdr:to>
    <xdr:pic>
      <xdr:nvPicPr>
        <xdr:cNvPr id="15" name="Picture 737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1830705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106</xdr:row>
      <xdr:rowOff>0</xdr:rowOff>
    </xdr:from>
    <xdr:to>
      <xdr:col>9</xdr:col>
      <xdr:colOff>447675</xdr:colOff>
      <xdr:row>107</xdr:row>
      <xdr:rowOff>0</xdr:rowOff>
    </xdr:to>
    <xdr:pic>
      <xdr:nvPicPr>
        <xdr:cNvPr id="16" name="Picture 73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18326100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38100</xdr:colOff>
      <xdr:row>135</xdr:row>
      <xdr:rowOff>142875</xdr:rowOff>
    </xdr:from>
    <xdr:to>
      <xdr:col>1</xdr:col>
      <xdr:colOff>590550</xdr:colOff>
      <xdr:row>137</xdr:row>
      <xdr:rowOff>9525</xdr:rowOff>
    </xdr:to>
    <xdr:pic>
      <xdr:nvPicPr>
        <xdr:cNvPr id="18" name="Picture 74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2375535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136</xdr:row>
      <xdr:rowOff>47625</xdr:rowOff>
    </xdr:from>
    <xdr:to>
      <xdr:col>9</xdr:col>
      <xdr:colOff>447675</xdr:colOff>
      <xdr:row>137</xdr:row>
      <xdr:rowOff>9525</xdr:rowOff>
    </xdr:to>
    <xdr:pic>
      <xdr:nvPicPr>
        <xdr:cNvPr id="19" name="Picture 74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23822025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19050</xdr:colOff>
      <xdr:row>154</xdr:row>
      <xdr:rowOff>142875</xdr:rowOff>
    </xdr:from>
    <xdr:to>
      <xdr:col>13</xdr:col>
      <xdr:colOff>276225</xdr:colOff>
      <xdr:row>157</xdr:row>
      <xdr:rowOff>95250</xdr:rowOff>
    </xdr:to>
    <xdr:pic>
      <xdr:nvPicPr>
        <xdr:cNvPr id="20" name="Picture 748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962650" y="27317700"/>
          <a:ext cx="1647825" cy="4381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600075</xdr:colOff>
      <xdr:row>20</xdr:row>
      <xdr:rowOff>123825</xdr:rowOff>
    </xdr:from>
    <xdr:to>
      <xdr:col>15</xdr:col>
      <xdr:colOff>400050</xdr:colOff>
      <xdr:row>20</xdr:row>
      <xdr:rowOff>495300</xdr:rowOff>
    </xdr:to>
    <xdr:sp macro="" textlink="">
      <xdr:nvSpPr>
        <xdr:cNvPr id="27" name="テキスト ボックス 26"/>
        <xdr:cNvSpPr txBox="1"/>
      </xdr:nvSpPr>
      <xdr:spPr>
        <a:xfrm>
          <a:off x="2857500" y="3467100"/>
          <a:ext cx="6267450" cy="371475"/>
        </a:xfrm>
        <a:prstGeom prst="rect">
          <a:avLst/>
        </a:prstGeom>
        <a:ln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※</a:t>
          </a:r>
          <a:r>
            <a:rPr kumimoji="1" lang="ja-JP" altLang="en-US" sz="1400"/>
            <a:t>冒頭の</a:t>
          </a:r>
          <a:r>
            <a:rPr kumimoji="1" lang="ja-JP" altLang="en-US" sz="1400" b="1"/>
            <a:t>左上の日付を変更</a:t>
          </a:r>
          <a:r>
            <a:rPr kumimoji="1" lang="ja-JP" altLang="en-US" sz="1400"/>
            <a:t>すると、自動で以下変更するように設定しましょう。</a:t>
          </a:r>
        </a:p>
      </xdr:txBody>
    </xdr:sp>
    <xdr:clientData/>
  </xdr:twoCellAnchor>
  <xdr:twoCellAnchor>
    <xdr:from>
      <xdr:col>10</xdr:col>
      <xdr:colOff>323849</xdr:colOff>
      <xdr:row>77</xdr:row>
      <xdr:rowOff>104775</xdr:rowOff>
    </xdr:from>
    <xdr:to>
      <xdr:col>14</xdr:col>
      <xdr:colOff>180974</xdr:colOff>
      <xdr:row>83</xdr:row>
      <xdr:rowOff>76200</xdr:rowOff>
    </xdr:to>
    <xdr:sp macro="" textlink="">
      <xdr:nvSpPr>
        <xdr:cNvPr id="29" name="テキスト ボックス 28"/>
        <xdr:cNvSpPr txBox="1"/>
      </xdr:nvSpPr>
      <xdr:spPr>
        <a:xfrm>
          <a:off x="5572124" y="13611225"/>
          <a:ext cx="2638425" cy="962025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「曜日」は「日付」から導きましょう。</a:t>
          </a:r>
          <a:endParaRPr kumimoji="1" lang="en-US" altLang="ja-JP" sz="1100"/>
        </a:p>
        <a:p>
          <a:r>
            <a:rPr kumimoji="1" lang="ja-JP" altLang="en-US" sz="1100"/>
            <a:t>そして、「書式のユーザー定義｝ですね。</a:t>
          </a:r>
          <a:endParaRPr kumimoji="1" lang="en-US" altLang="ja-JP" sz="1100"/>
        </a:p>
        <a:p>
          <a:r>
            <a:rPr kumimoji="1" lang="ja-JP" altLang="en-US" sz="1100"/>
            <a:t>そうすれば、日付を変更すれば、</a:t>
          </a:r>
          <a:endParaRPr kumimoji="1" lang="en-US" altLang="ja-JP" sz="1100"/>
        </a:p>
        <a:p>
          <a:r>
            <a:rPr kumimoji="1" lang="ja-JP" altLang="en-US" sz="1100"/>
            <a:t>自動的に曜日を導きます。</a:t>
          </a:r>
        </a:p>
      </xdr:txBody>
    </xdr:sp>
    <xdr:clientData/>
  </xdr:twoCellAnchor>
  <xdr:twoCellAnchor editAs="oneCell">
    <xdr:from>
      <xdr:col>6</xdr:col>
      <xdr:colOff>133350</xdr:colOff>
      <xdr:row>124</xdr:row>
      <xdr:rowOff>152400</xdr:rowOff>
    </xdr:from>
    <xdr:to>
      <xdr:col>17</xdr:col>
      <xdr:colOff>457200</xdr:colOff>
      <xdr:row>133</xdr:row>
      <xdr:rowOff>133350</xdr:rowOff>
    </xdr:to>
    <xdr:pic>
      <xdr:nvPicPr>
        <xdr:cNvPr id="35" name="図 3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6105"/>
        <a:stretch/>
      </xdr:blipFill>
      <xdr:spPr bwMode="auto">
        <a:xfrm>
          <a:off x="3781425" y="22174200"/>
          <a:ext cx="6686550" cy="1438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333375</xdr:colOff>
      <xdr:row>158</xdr:row>
      <xdr:rowOff>123825</xdr:rowOff>
    </xdr:from>
    <xdr:to>
      <xdr:col>12</xdr:col>
      <xdr:colOff>409575</xdr:colOff>
      <xdr:row>167</xdr:row>
      <xdr:rowOff>142875</xdr:rowOff>
    </xdr:to>
    <xdr:pic>
      <xdr:nvPicPr>
        <xdr:cNvPr id="36" name="図 35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27946350"/>
          <a:ext cx="5848350" cy="1476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247650</xdr:colOff>
      <xdr:row>21</xdr:row>
      <xdr:rowOff>57151</xdr:rowOff>
    </xdr:from>
    <xdr:to>
      <xdr:col>13</xdr:col>
      <xdr:colOff>371475</xdr:colOff>
      <xdr:row>59</xdr:row>
      <xdr:rowOff>125302</xdr:rowOff>
    </xdr:to>
    <xdr:grpSp>
      <xdr:nvGrpSpPr>
        <xdr:cNvPr id="21" name="グループ化 20"/>
        <xdr:cNvGrpSpPr/>
      </xdr:nvGrpSpPr>
      <xdr:grpSpPr>
        <a:xfrm>
          <a:off x="3200400" y="3990976"/>
          <a:ext cx="4505325" cy="6459426"/>
          <a:chOff x="3200400" y="3990976"/>
          <a:chExt cx="4505325" cy="6459426"/>
        </a:xfrm>
      </xdr:grpSpPr>
      <xdr:grpSp>
        <xdr:nvGrpSpPr>
          <xdr:cNvPr id="34" name="グループ化 33"/>
          <xdr:cNvGrpSpPr/>
        </xdr:nvGrpSpPr>
        <xdr:grpSpPr>
          <a:xfrm>
            <a:off x="3200400" y="3990976"/>
            <a:ext cx="4505325" cy="6459426"/>
            <a:chOff x="3009900" y="4076701"/>
            <a:chExt cx="4505325" cy="6459426"/>
          </a:xfrm>
        </xdr:grpSpPr>
        <xdr:sp macro="" textlink="">
          <xdr:nvSpPr>
            <xdr:cNvPr id="23" name="Text Box 750"/>
            <xdr:cNvSpPr txBox="1">
              <a:spLocks noChangeArrowheads="1"/>
            </xdr:cNvSpPr>
          </xdr:nvSpPr>
          <xdr:spPr bwMode="auto">
            <a:xfrm>
              <a:off x="4914900" y="4076701"/>
              <a:ext cx="2419350" cy="847665"/>
            </a:xfrm>
            <a:prstGeom prst="rect">
              <a:avLst/>
            </a:prstGeom>
            <a:solidFill>
              <a:schemeClr val="accent2">
                <a:lumMod val="20000"/>
                <a:lumOff val="80000"/>
              </a:schemeClr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1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「曜日」セルを全て選択します。</a:t>
              </a:r>
              <a:endPara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l" rtl="0">
                <a:defRPr sz="1000"/>
              </a:pPr>
              <a:r>
                <a:rPr lang="ja-JP" altLang="en-US" sz="11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「</a:t>
              </a:r>
              <a:r>
                <a:rPr lang="ja-JP" altLang="en-US" sz="11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条件付書式</a:t>
              </a:r>
              <a:r>
                <a:rPr lang="ja-JP" altLang="en-US" sz="11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」の「</a:t>
              </a:r>
              <a:r>
                <a:rPr lang="ja-JP" altLang="en-US" sz="11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新しいルール</a:t>
              </a:r>
              <a:r>
                <a:rPr lang="ja-JP" altLang="en-US" sz="11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」で</a:t>
              </a:r>
              <a:endPara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l" rtl="0">
                <a:defRPr sz="1000"/>
              </a:pPr>
              <a:r>
                <a:rPr lang="en-US" altLang="ja-JP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weekday </a:t>
              </a:r>
              <a:r>
                <a:rPr lang="ja-JP" altLang="en-US" sz="11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  <a:r>
                <a:rPr lang="ja-JP" altLang="en-US" sz="11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を直接入力。</a:t>
              </a:r>
              <a:endPara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marL="0" marR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lang="ja-JP" altLang="en-US" sz="1000" b="0" i="0">
                  <a:latin typeface="+mn-lt"/>
                  <a:ea typeface="+mn-ea"/>
                  <a:cs typeface="+mn-cs"/>
                </a:rPr>
                <a:t>土曜日</a:t>
              </a:r>
              <a:r>
                <a:rPr lang="en-US" sz="1000" b="0" i="0">
                  <a:latin typeface="+mn-lt"/>
                  <a:ea typeface="+mn-ea"/>
                  <a:cs typeface="+mn-cs"/>
                </a:rPr>
                <a:t>=</a:t>
              </a:r>
              <a:r>
                <a:rPr lang="ja-JP" altLang="en-US" sz="1000" b="0" i="0">
                  <a:solidFill>
                    <a:srgbClr val="0033CC"/>
                  </a:solidFill>
                  <a:latin typeface="+mn-lt"/>
                  <a:ea typeface="+mn-ea"/>
                  <a:cs typeface="+mn-cs"/>
                </a:rPr>
                <a:t>青</a:t>
              </a:r>
              <a:r>
                <a:rPr lang="ja-JP" altLang="en-US" sz="1000" b="0" i="0">
                  <a:latin typeface="+mn-lt"/>
                  <a:ea typeface="+mn-ea"/>
                  <a:cs typeface="+mn-cs"/>
                </a:rPr>
                <a:t>：日曜日</a:t>
              </a:r>
              <a:r>
                <a:rPr lang="en-US" sz="1000" b="0" i="0">
                  <a:latin typeface="+mn-lt"/>
                  <a:ea typeface="+mn-ea"/>
                  <a:cs typeface="+mn-cs"/>
                </a:rPr>
                <a:t>=</a:t>
              </a:r>
              <a:r>
                <a:rPr lang="ja-JP" altLang="en-US" sz="1000" b="0" i="0">
                  <a:solidFill>
                    <a:srgbClr val="FF0000"/>
                  </a:solidFill>
                  <a:latin typeface="+mn-lt"/>
                  <a:ea typeface="+mn-ea"/>
                  <a:cs typeface="+mn-cs"/>
                </a:rPr>
                <a:t>赤　</a:t>
              </a:r>
              <a:r>
                <a:rPr lang="en-US" altLang="ja-JP" sz="1000" b="0" i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rPr>
                <a:t>※</a:t>
              </a:r>
              <a:r>
                <a:rPr lang="ja-JP" altLang="en-US" sz="1000" b="0" i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rPr>
                <a:t>別々に設定します</a:t>
              </a:r>
              <a:endParaRPr lang="en-US" altLang="ja-JP" sz="1000" b="0" i="0">
                <a:solidFill>
                  <a:sysClr val="windowText" lastClr="000000"/>
                </a:solidFill>
                <a:latin typeface="+mn-lt"/>
                <a:ea typeface="+mn-ea"/>
                <a:cs typeface="+mn-cs"/>
              </a:endParaRPr>
            </a:p>
            <a:p>
              <a:pPr marL="0" marR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lang="en-US" altLang="ja-JP" sz="1000" b="0" i="0">
                <a:solidFill>
                  <a:srgbClr val="FF0000"/>
                </a:solidFill>
                <a:latin typeface="+mn-lt"/>
                <a:ea typeface="+mn-ea"/>
                <a:cs typeface="+mn-cs"/>
              </a:endParaRPr>
            </a:p>
            <a:p>
              <a:pPr marL="0" marR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lang="ja-JP" altLang="en-US" sz="1000" b="0" i="0">
                <a:solidFill>
                  <a:srgbClr val="FF0000"/>
                </a:solidFill>
                <a:latin typeface="+mn-lt"/>
                <a:ea typeface="+mn-ea"/>
                <a:cs typeface="+mn-cs"/>
              </a:endParaRPr>
            </a:p>
            <a:p>
              <a:pPr algn="l" rtl="0">
                <a:defRPr sz="1000"/>
              </a:pPr>
              <a:endPara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</xdr:txBody>
        </xdr:sp>
        <xdr:pic>
          <xdr:nvPicPr>
            <xdr:cNvPr id="33" name="図 32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953000" y="4905375"/>
              <a:ext cx="2133600" cy="241935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2" name="図 3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952875" y="6858001"/>
              <a:ext cx="3562350" cy="3678126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4" name="Picture 72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/>
            <a:srcRect/>
            <a:stretch>
              <a:fillRect/>
            </a:stretch>
          </xdr:blipFill>
          <xdr:spPr bwMode="auto">
            <a:xfrm>
              <a:off x="3009900" y="6091750"/>
              <a:ext cx="1000125" cy="1485695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</xdr:spPr>
        </xdr:pic>
      </xdr:grpSp>
      <xdr:sp macro="" textlink="">
        <xdr:nvSpPr>
          <xdr:cNvPr id="17" name="テキスト ボックス 16"/>
          <xdr:cNvSpPr txBox="1"/>
        </xdr:nvSpPr>
        <xdr:spPr>
          <a:xfrm>
            <a:off x="3867150" y="9248775"/>
            <a:ext cx="1924050" cy="552450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100"/>
              <a:t>（）内の参照セルに注意！</a:t>
            </a:r>
            <a:endParaRPr kumimoji="1" lang="en-US" altLang="ja-JP" sz="1100"/>
          </a:p>
          <a:p>
            <a:pPr algn="ctr"/>
            <a:r>
              <a:rPr kumimoji="1" lang="ja-JP" altLang="en-US" sz="1100"/>
              <a:t>絶対参照であれば解除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56"/>
  <sheetViews>
    <sheetView tabSelected="1" workbookViewId="0">
      <selection activeCell="A2" sqref="A2"/>
    </sheetView>
  </sheetViews>
  <sheetFormatPr defaultRowHeight="12.75" customHeight="1"/>
  <cols>
    <col min="1" max="1" width="2.875" style="1" customWidth="1"/>
    <col min="2" max="2" width="8.5" customWidth="1"/>
    <col min="3" max="7" width="9.125" customWidth="1"/>
    <col min="8" max="8" width="3.5" customWidth="1"/>
    <col min="9" max="9" width="1.5" customWidth="1"/>
    <col min="10" max="10" width="6.875" customWidth="1"/>
    <col min="11" max="15" width="9.125" customWidth="1"/>
    <col min="16" max="16" width="7.875" customWidth="1"/>
  </cols>
  <sheetData>
    <row r="1" spans="1:16" ht="12.75" customHeight="1">
      <c r="A1" s="116" t="s">
        <v>69</v>
      </c>
      <c r="B1" s="116"/>
      <c r="C1" s="116"/>
      <c r="D1" s="116"/>
      <c r="E1" s="116"/>
      <c r="F1" s="116"/>
      <c r="G1" s="116"/>
    </row>
    <row r="9" spans="1:16" ht="16.5" customHeight="1" thickBot="1">
      <c r="C9" s="117" t="s">
        <v>0</v>
      </c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9"/>
      <c r="O9" s="2"/>
    </row>
    <row r="10" spans="1:16" s="3" customFormat="1" ht="12.75" customHeight="1" thickTop="1"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6" ht="12.75" customHeight="1">
      <c r="A11" s="3"/>
      <c r="B11" s="5"/>
      <c r="C11" s="3"/>
      <c r="D11" s="3"/>
      <c r="E11" s="6"/>
      <c r="F11" s="7"/>
      <c r="G11" s="8"/>
      <c r="H11" s="9"/>
      <c r="I11" s="3"/>
      <c r="J11" s="3"/>
      <c r="K11" s="3"/>
      <c r="L11" s="3"/>
      <c r="M11" s="3"/>
      <c r="N11" s="3"/>
      <c r="O11" s="3"/>
      <c r="P11" s="3"/>
    </row>
    <row r="12" spans="1:16" ht="12.75" customHeight="1">
      <c r="A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2.75" customHeight="1">
      <c r="A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ht="12.75" customHeight="1">
      <c r="A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12.75" customHeight="1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2.75" customHeight="1">
      <c r="A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8" ht="12.75" customHeight="1">
      <c r="A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8" ht="17.25" customHeight="1" thickBot="1">
      <c r="C18" s="10">
        <v>1</v>
      </c>
      <c r="K18" s="10">
        <v>1</v>
      </c>
    </row>
    <row r="19" spans="1:18" ht="12.75" customHeight="1" thickTop="1"/>
    <row r="20" spans="1:18" ht="12.75" customHeight="1">
      <c r="O20" s="115" t="s">
        <v>1</v>
      </c>
      <c r="P20" s="115"/>
      <c r="Q20" s="115"/>
      <c r="R20" s="115"/>
    </row>
    <row r="21" spans="1:18" ht="46.5" customHeight="1">
      <c r="N21" s="11"/>
    </row>
    <row r="22" spans="1:18" ht="11.25" customHeight="1">
      <c r="B22" s="12"/>
      <c r="O22" s="1" t="s">
        <v>2</v>
      </c>
      <c r="P22" t="s">
        <v>3</v>
      </c>
    </row>
    <row r="23" spans="1:18" ht="12.75" customHeight="1">
      <c r="O23" s="1" t="s">
        <v>4</v>
      </c>
      <c r="P23" t="s">
        <v>5</v>
      </c>
    </row>
    <row r="24" spans="1:18" ht="12.75" customHeight="1">
      <c r="O24" s="1" t="s">
        <v>6</v>
      </c>
      <c r="P24" t="s">
        <v>7</v>
      </c>
    </row>
    <row r="25" spans="1:18" ht="12.75" customHeight="1">
      <c r="B25" s="120" t="s">
        <v>70</v>
      </c>
      <c r="C25" s="120"/>
      <c r="D25" s="120"/>
      <c r="E25" s="120"/>
      <c r="G25" s="13"/>
      <c r="H25" s="13"/>
      <c r="I25" s="14"/>
      <c r="N25" s="14"/>
      <c r="O25" s="15" t="s">
        <v>8</v>
      </c>
      <c r="P25" s="16"/>
      <c r="Q25" s="16"/>
      <c r="R25" s="16"/>
    </row>
    <row r="26" spans="1:18" ht="12.75" customHeight="1">
      <c r="I26" s="14"/>
      <c r="J26" s="14"/>
      <c r="N26" s="17"/>
      <c r="O26" s="17"/>
      <c r="P26" s="17"/>
      <c r="Q26" s="17"/>
      <c r="R26" s="17"/>
    </row>
    <row r="27" spans="1:18" ht="12.75" customHeight="1">
      <c r="B27" s="18" t="s">
        <v>9</v>
      </c>
      <c r="C27" s="19" t="s">
        <v>10</v>
      </c>
      <c r="D27" s="18" t="s">
        <v>9</v>
      </c>
      <c r="E27" s="19" t="s">
        <v>10</v>
      </c>
      <c r="H27" s="20"/>
      <c r="I27" s="14"/>
      <c r="J27" s="14"/>
      <c r="N27" s="16"/>
      <c r="O27" s="18" t="s">
        <v>9</v>
      </c>
      <c r="P27" s="19" t="s">
        <v>10</v>
      </c>
      <c r="Q27" s="18" t="s">
        <v>9</v>
      </c>
      <c r="R27" s="19" t="s">
        <v>10</v>
      </c>
    </row>
    <row r="28" spans="1:18" ht="12.75" customHeight="1">
      <c r="B28" s="21">
        <f ca="1">TODAY()</f>
        <v>41578</v>
      </c>
      <c r="C28" s="22">
        <f ca="1">B28</f>
        <v>41578</v>
      </c>
      <c r="D28" s="121">
        <f ca="1">B58</f>
        <v>41608</v>
      </c>
      <c r="E28" s="22">
        <f t="shared" ref="E28:E57" ca="1" si="0">D28</f>
        <v>41608</v>
      </c>
      <c r="H28" s="23"/>
      <c r="I28" s="14"/>
      <c r="J28" s="14"/>
      <c r="N28" s="16"/>
      <c r="O28" s="24"/>
      <c r="P28" s="24"/>
      <c r="Q28" s="25"/>
      <c r="R28" s="26"/>
    </row>
    <row r="29" spans="1:18" ht="12.75" customHeight="1">
      <c r="B29" s="27">
        <f ca="1">B28+1</f>
        <v>41579</v>
      </c>
      <c r="C29" s="22">
        <f t="shared" ref="C29:C58" ca="1" si="1">B29</f>
        <v>41579</v>
      </c>
      <c r="D29" s="28">
        <f ca="1">D28+1</f>
        <v>41609</v>
      </c>
      <c r="E29" s="22">
        <f t="shared" ca="1" si="0"/>
        <v>41609</v>
      </c>
      <c r="H29" s="23"/>
      <c r="I29" s="14"/>
      <c r="J29" s="14"/>
      <c r="N29" s="16"/>
      <c r="O29" s="24"/>
      <c r="P29" s="24"/>
      <c r="Q29" s="25"/>
      <c r="R29" s="26"/>
    </row>
    <row r="30" spans="1:18" ht="12.75" customHeight="1">
      <c r="B30" s="27">
        <f t="shared" ref="B30:B58" ca="1" si="2">B29+1</f>
        <v>41580</v>
      </c>
      <c r="C30" s="22">
        <f t="shared" ca="1" si="1"/>
        <v>41580</v>
      </c>
      <c r="D30" s="28">
        <f t="shared" ref="D30:D58" ca="1" si="3">D29+1</f>
        <v>41610</v>
      </c>
      <c r="E30" s="22">
        <f t="shared" ca="1" si="0"/>
        <v>41610</v>
      </c>
      <c r="H30" s="23"/>
      <c r="I30" s="14"/>
      <c r="J30" s="14"/>
      <c r="N30" s="16"/>
      <c r="O30" s="24"/>
      <c r="P30" s="24"/>
      <c r="Q30" s="25"/>
      <c r="R30" s="26"/>
    </row>
    <row r="31" spans="1:18" ht="12.75" customHeight="1">
      <c r="B31" s="27">
        <f t="shared" ca="1" si="2"/>
        <v>41581</v>
      </c>
      <c r="C31" s="22">
        <f t="shared" ca="1" si="1"/>
        <v>41581</v>
      </c>
      <c r="D31" s="28">
        <f t="shared" ca="1" si="3"/>
        <v>41611</v>
      </c>
      <c r="E31" s="22">
        <f t="shared" ca="1" si="0"/>
        <v>41611</v>
      </c>
      <c r="H31" s="23"/>
      <c r="I31" s="14"/>
      <c r="J31" s="14"/>
      <c r="N31" s="16"/>
      <c r="O31" s="24"/>
      <c r="P31" s="24"/>
      <c r="Q31" s="25"/>
      <c r="R31" s="26"/>
    </row>
    <row r="32" spans="1:18" ht="12.75" customHeight="1">
      <c r="B32" s="27">
        <f t="shared" ca="1" si="2"/>
        <v>41582</v>
      </c>
      <c r="C32" s="22">
        <f t="shared" ca="1" si="1"/>
        <v>41582</v>
      </c>
      <c r="D32" s="28">
        <f t="shared" ca="1" si="3"/>
        <v>41612</v>
      </c>
      <c r="E32" s="22">
        <f t="shared" ca="1" si="0"/>
        <v>41612</v>
      </c>
      <c r="H32" s="23"/>
      <c r="I32" s="14"/>
      <c r="J32" s="14"/>
      <c r="N32" s="16"/>
      <c r="O32" s="24"/>
      <c r="P32" s="24"/>
      <c r="Q32" s="25"/>
      <c r="R32" s="26"/>
    </row>
    <row r="33" spans="2:18" ht="13.5">
      <c r="B33" s="27">
        <f t="shared" ca="1" si="2"/>
        <v>41583</v>
      </c>
      <c r="C33" s="22">
        <f t="shared" ca="1" si="1"/>
        <v>41583</v>
      </c>
      <c r="D33" s="28">
        <f t="shared" ca="1" si="3"/>
        <v>41613</v>
      </c>
      <c r="E33" s="22">
        <f t="shared" ca="1" si="0"/>
        <v>41613</v>
      </c>
      <c r="H33" s="23"/>
      <c r="I33" s="14"/>
      <c r="J33" s="14"/>
      <c r="N33" s="16"/>
      <c r="O33" s="24"/>
      <c r="P33" s="24"/>
      <c r="Q33" s="25"/>
      <c r="R33" s="26"/>
    </row>
    <row r="34" spans="2:18" ht="13.5">
      <c r="B34" s="27">
        <f t="shared" ca="1" si="2"/>
        <v>41584</v>
      </c>
      <c r="C34" s="22">
        <f t="shared" ca="1" si="1"/>
        <v>41584</v>
      </c>
      <c r="D34" s="28">
        <f t="shared" ca="1" si="3"/>
        <v>41614</v>
      </c>
      <c r="E34" s="22">
        <f t="shared" ca="1" si="0"/>
        <v>41614</v>
      </c>
      <c r="H34" s="23"/>
      <c r="I34" s="14"/>
      <c r="J34" s="14"/>
      <c r="N34" s="16"/>
      <c r="O34" s="24"/>
      <c r="P34" s="24"/>
      <c r="Q34" s="25"/>
      <c r="R34" s="26"/>
    </row>
    <row r="35" spans="2:18" ht="13.5">
      <c r="B35" s="27">
        <f t="shared" ca="1" si="2"/>
        <v>41585</v>
      </c>
      <c r="C35" s="22">
        <f t="shared" ca="1" si="1"/>
        <v>41585</v>
      </c>
      <c r="D35" s="28">
        <f t="shared" ca="1" si="3"/>
        <v>41615</v>
      </c>
      <c r="E35" s="22">
        <f t="shared" ca="1" si="0"/>
        <v>41615</v>
      </c>
      <c r="H35" s="23"/>
      <c r="I35" s="14"/>
      <c r="J35" s="14"/>
      <c r="N35" s="16"/>
      <c r="O35" s="24"/>
      <c r="P35" s="24"/>
      <c r="Q35" s="25"/>
      <c r="R35" s="26"/>
    </row>
    <row r="36" spans="2:18" ht="13.5">
      <c r="B36" s="27">
        <f t="shared" ca="1" si="2"/>
        <v>41586</v>
      </c>
      <c r="C36" s="22">
        <f t="shared" ca="1" si="1"/>
        <v>41586</v>
      </c>
      <c r="D36" s="28">
        <f t="shared" ca="1" si="3"/>
        <v>41616</v>
      </c>
      <c r="E36" s="22">
        <f t="shared" ca="1" si="0"/>
        <v>41616</v>
      </c>
      <c r="H36" s="23"/>
      <c r="O36" s="29"/>
      <c r="P36" s="29"/>
      <c r="Q36" s="29"/>
      <c r="R36" s="29"/>
    </row>
    <row r="37" spans="2:18" ht="13.5">
      <c r="B37" s="27">
        <f t="shared" ca="1" si="2"/>
        <v>41587</v>
      </c>
      <c r="C37" s="22">
        <f t="shared" ca="1" si="1"/>
        <v>41587</v>
      </c>
      <c r="D37" s="28">
        <f t="shared" ca="1" si="3"/>
        <v>41617</v>
      </c>
      <c r="E37" s="22">
        <f t="shared" ca="1" si="0"/>
        <v>41617</v>
      </c>
      <c r="H37" s="23"/>
      <c r="O37" s="29"/>
      <c r="P37" s="29"/>
      <c r="Q37" s="29"/>
      <c r="R37" s="29"/>
    </row>
    <row r="38" spans="2:18" ht="13.5">
      <c r="B38" s="27">
        <f t="shared" ca="1" si="2"/>
        <v>41588</v>
      </c>
      <c r="C38" s="22">
        <f t="shared" ca="1" si="1"/>
        <v>41588</v>
      </c>
      <c r="D38" s="28">
        <f t="shared" ca="1" si="3"/>
        <v>41618</v>
      </c>
      <c r="E38" s="22">
        <f t="shared" ca="1" si="0"/>
        <v>41618</v>
      </c>
      <c r="H38" s="23"/>
      <c r="O38" s="29"/>
      <c r="P38" s="29"/>
      <c r="Q38" s="29"/>
      <c r="R38" s="29"/>
    </row>
    <row r="39" spans="2:18" ht="13.5">
      <c r="B39" s="27">
        <f t="shared" ca="1" si="2"/>
        <v>41589</v>
      </c>
      <c r="C39" s="22">
        <f t="shared" ca="1" si="1"/>
        <v>41589</v>
      </c>
      <c r="D39" s="28">
        <f t="shared" ca="1" si="3"/>
        <v>41619</v>
      </c>
      <c r="E39" s="22">
        <f t="shared" ca="1" si="0"/>
        <v>41619</v>
      </c>
      <c r="H39" s="23"/>
      <c r="O39" s="29"/>
      <c r="P39" s="29"/>
      <c r="Q39" s="29"/>
      <c r="R39" s="29"/>
    </row>
    <row r="40" spans="2:18" ht="13.5">
      <c r="B40" s="27">
        <f t="shared" ca="1" si="2"/>
        <v>41590</v>
      </c>
      <c r="C40" s="22">
        <f t="shared" ca="1" si="1"/>
        <v>41590</v>
      </c>
      <c r="D40" s="28">
        <f t="shared" ca="1" si="3"/>
        <v>41620</v>
      </c>
      <c r="E40" s="22">
        <f t="shared" ca="1" si="0"/>
        <v>41620</v>
      </c>
      <c r="H40" s="23"/>
      <c r="O40" s="29"/>
      <c r="P40" s="29"/>
      <c r="Q40" s="29"/>
      <c r="R40" s="29"/>
    </row>
    <row r="41" spans="2:18" ht="13.5">
      <c r="B41" s="27">
        <f t="shared" ca="1" si="2"/>
        <v>41591</v>
      </c>
      <c r="C41" s="22">
        <f t="shared" ca="1" si="1"/>
        <v>41591</v>
      </c>
      <c r="D41" s="28">
        <f t="shared" ca="1" si="3"/>
        <v>41621</v>
      </c>
      <c r="E41" s="22">
        <f t="shared" ca="1" si="0"/>
        <v>41621</v>
      </c>
      <c r="H41" s="23"/>
      <c r="O41" s="29"/>
      <c r="P41" s="29"/>
      <c r="Q41" s="29"/>
      <c r="R41" s="29"/>
    </row>
    <row r="42" spans="2:18" ht="13.5">
      <c r="B42" s="27">
        <f t="shared" ca="1" si="2"/>
        <v>41592</v>
      </c>
      <c r="C42" s="22">
        <f t="shared" ca="1" si="1"/>
        <v>41592</v>
      </c>
      <c r="D42" s="28">
        <f t="shared" ca="1" si="3"/>
        <v>41622</v>
      </c>
      <c r="E42" s="22">
        <f t="shared" ca="1" si="0"/>
        <v>41622</v>
      </c>
      <c r="H42" s="23"/>
      <c r="O42" s="29"/>
      <c r="P42" s="29"/>
      <c r="Q42" s="29"/>
      <c r="R42" s="29"/>
    </row>
    <row r="43" spans="2:18" ht="13.5">
      <c r="B43" s="27">
        <f t="shared" ca="1" si="2"/>
        <v>41593</v>
      </c>
      <c r="C43" s="22">
        <f t="shared" ca="1" si="1"/>
        <v>41593</v>
      </c>
      <c r="D43" s="28">
        <f t="shared" ca="1" si="3"/>
        <v>41623</v>
      </c>
      <c r="E43" s="22">
        <f t="shared" ca="1" si="0"/>
        <v>41623</v>
      </c>
      <c r="H43" s="23"/>
      <c r="O43" s="29"/>
      <c r="P43" s="29"/>
      <c r="Q43" s="29"/>
      <c r="R43" s="29"/>
    </row>
    <row r="44" spans="2:18" ht="13.5">
      <c r="B44" s="27">
        <f t="shared" ca="1" si="2"/>
        <v>41594</v>
      </c>
      <c r="C44" s="22">
        <f t="shared" ca="1" si="1"/>
        <v>41594</v>
      </c>
      <c r="D44" s="28">
        <f t="shared" ca="1" si="3"/>
        <v>41624</v>
      </c>
      <c r="E44" s="22">
        <f t="shared" ca="1" si="0"/>
        <v>41624</v>
      </c>
      <c r="H44" s="23"/>
      <c r="O44" s="29"/>
      <c r="P44" s="29"/>
      <c r="Q44" s="29"/>
      <c r="R44" s="29"/>
    </row>
    <row r="45" spans="2:18" ht="13.5">
      <c r="B45" s="27">
        <f t="shared" ca="1" si="2"/>
        <v>41595</v>
      </c>
      <c r="C45" s="22">
        <f t="shared" ca="1" si="1"/>
        <v>41595</v>
      </c>
      <c r="D45" s="28">
        <f t="shared" ca="1" si="3"/>
        <v>41625</v>
      </c>
      <c r="E45" s="22">
        <f t="shared" ca="1" si="0"/>
        <v>41625</v>
      </c>
      <c r="H45" s="23"/>
      <c r="O45" s="29"/>
      <c r="P45" s="29"/>
      <c r="Q45" s="29"/>
      <c r="R45" s="29"/>
    </row>
    <row r="46" spans="2:18" ht="13.5">
      <c r="B46" s="27">
        <f t="shared" ca="1" si="2"/>
        <v>41596</v>
      </c>
      <c r="C46" s="22">
        <f t="shared" ca="1" si="1"/>
        <v>41596</v>
      </c>
      <c r="D46" s="28">
        <f t="shared" ca="1" si="3"/>
        <v>41626</v>
      </c>
      <c r="E46" s="22">
        <f t="shared" ca="1" si="0"/>
        <v>41626</v>
      </c>
      <c r="H46" s="23"/>
      <c r="O46" s="29"/>
      <c r="P46" s="29"/>
      <c r="Q46" s="29"/>
      <c r="R46" s="29"/>
    </row>
    <row r="47" spans="2:18" ht="13.5">
      <c r="B47" s="27">
        <f t="shared" ca="1" si="2"/>
        <v>41597</v>
      </c>
      <c r="C47" s="22">
        <f t="shared" ca="1" si="1"/>
        <v>41597</v>
      </c>
      <c r="D47" s="28">
        <f t="shared" ca="1" si="3"/>
        <v>41627</v>
      </c>
      <c r="E47" s="22">
        <f t="shared" ca="1" si="0"/>
        <v>41627</v>
      </c>
      <c r="H47" s="23"/>
      <c r="O47" s="29"/>
      <c r="P47" s="29"/>
      <c r="Q47" s="29"/>
      <c r="R47" s="29"/>
    </row>
    <row r="48" spans="2:18" ht="13.5">
      <c r="B48" s="27">
        <f t="shared" ca="1" si="2"/>
        <v>41598</v>
      </c>
      <c r="C48" s="22">
        <f t="shared" ca="1" si="1"/>
        <v>41598</v>
      </c>
      <c r="D48" s="28">
        <f t="shared" ca="1" si="3"/>
        <v>41628</v>
      </c>
      <c r="E48" s="22">
        <f t="shared" ca="1" si="0"/>
        <v>41628</v>
      </c>
      <c r="H48" s="23"/>
      <c r="O48" s="29"/>
      <c r="P48" s="29"/>
      <c r="Q48" s="29"/>
      <c r="R48" s="29"/>
    </row>
    <row r="49" spans="2:18" ht="13.5">
      <c r="B49" s="27">
        <f t="shared" ca="1" si="2"/>
        <v>41599</v>
      </c>
      <c r="C49" s="22">
        <f t="shared" ca="1" si="1"/>
        <v>41599</v>
      </c>
      <c r="D49" s="28">
        <f t="shared" ca="1" si="3"/>
        <v>41629</v>
      </c>
      <c r="E49" s="22">
        <f t="shared" ca="1" si="0"/>
        <v>41629</v>
      </c>
      <c r="H49" s="23"/>
      <c r="O49" s="29"/>
      <c r="P49" s="29"/>
      <c r="Q49" s="29"/>
      <c r="R49" s="29"/>
    </row>
    <row r="50" spans="2:18" ht="13.5">
      <c r="B50" s="27">
        <f t="shared" ca="1" si="2"/>
        <v>41600</v>
      </c>
      <c r="C50" s="22">
        <f t="shared" ca="1" si="1"/>
        <v>41600</v>
      </c>
      <c r="D50" s="28">
        <f t="shared" ca="1" si="3"/>
        <v>41630</v>
      </c>
      <c r="E50" s="22">
        <f t="shared" ca="1" si="0"/>
        <v>41630</v>
      </c>
      <c r="H50" s="23"/>
      <c r="O50" s="29"/>
      <c r="P50" s="29"/>
      <c r="Q50" s="29"/>
      <c r="R50" s="29"/>
    </row>
    <row r="51" spans="2:18" ht="13.5">
      <c r="B51" s="27">
        <f t="shared" ca="1" si="2"/>
        <v>41601</v>
      </c>
      <c r="C51" s="22">
        <f t="shared" ca="1" si="1"/>
        <v>41601</v>
      </c>
      <c r="D51" s="28">
        <f t="shared" ca="1" si="3"/>
        <v>41631</v>
      </c>
      <c r="E51" s="22">
        <f t="shared" ca="1" si="0"/>
        <v>41631</v>
      </c>
      <c r="H51" s="23"/>
      <c r="O51" s="29"/>
      <c r="P51" s="29"/>
      <c r="Q51" s="29"/>
      <c r="R51" s="29"/>
    </row>
    <row r="52" spans="2:18" ht="13.5">
      <c r="B52" s="27">
        <f t="shared" ca="1" si="2"/>
        <v>41602</v>
      </c>
      <c r="C52" s="22">
        <f t="shared" ca="1" si="1"/>
        <v>41602</v>
      </c>
      <c r="D52" s="28">
        <f t="shared" ca="1" si="3"/>
        <v>41632</v>
      </c>
      <c r="E52" s="22">
        <f t="shared" ca="1" si="0"/>
        <v>41632</v>
      </c>
      <c r="H52" s="23"/>
      <c r="O52" s="29"/>
      <c r="P52" s="29"/>
      <c r="Q52" s="29"/>
      <c r="R52" s="29"/>
    </row>
    <row r="53" spans="2:18" ht="13.5">
      <c r="B53" s="27">
        <f t="shared" ca="1" si="2"/>
        <v>41603</v>
      </c>
      <c r="C53" s="22">
        <f t="shared" ca="1" si="1"/>
        <v>41603</v>
      </c>
      <c r="D53" s="28">
        <f t="shared" ca="1" si="3"/>
        <v>41633</v>
      </c>
      <c r="E53" s="22">
        <f t="shared" ca="1" si="0"/>
        <v>41633</v>
      </c>
      <c r="H53" s="23"/>
      <c r="O53" s="29"/>
      <c r="P53" s="29"/>
      <c r="Q53" s="29"/>
      <c r="R53" s="29"/>
    </row>
    <row r="54" spans="2:18" ht="13.5">
      <c r="B54" s="27">
        <f t="shared" ca="1" si="2"/>
        <v>41604</v>
      </c>
      <c r="C54" s="22">
        <f t="shared" ca="1" si="1"/>
        <v>41604</v>
      </c>
      <c r="D54" s="28">
        <f t="shared" ca="1" si="3"/>
        <v>41634</v>
      </c>
      <c r="E54" s="22">
        <f t="shared" ca="1" si="0"/>
        <v>41634</v>
      </c>
      <c r="H54" s="23"/>
      <c r="O54" s="29"/>
      <c r="P54" s="29"/>
      <c r="Q54" s="29"/>
      <c r="R54" s="29"/>
    </row>
    <row r="55" spans="2:18" ht="13.5">
      <c r="B55" s="27">
        <f t="shared" ca="1" si="2"/>
        <v>41605</v>
      </c>
      <c r="C55" s="22">
        <f t="shared" ca="1" si="1"/>
        <v>41605</v>
      </c>
      <c r="D55" s="28">
        <f t="shared" ca="1" si="3"/>
        <v>41635</v>
      </c>
      <c r="E55" s="22">
        <f t="shared" ca="1" si="0"/>
        <v>41635</v>
      </c>
      <c r="H55" s="23"/>
      <c r="O55" s="29"/>
      <c r="P55" s="29"/>
      <c r="Q55" s="29"/>
      <c r="R55" s="29"/>
    </row>
    <row r="56" spans="2:18" ht="13.5">
      <c r="B56" s="27">
        <f t="shared" ca="1" si="2"/>
        <v>41606</v>
      </c>
      <c r="C56" s="22">
        <f t="shared" ca="1" si="1"/>
        <v>41606</v>
      </c>
      <c r="D56" s="28">
        <f t="shared" ca="1" si="3"/>
        <v>41636</v>
      </c>
      <c r="E56" s="22">
        <f t="shared" ca="1" si="0"/>
        <v>41636</v>
      </c>
      <c r="H56" s="23"/>
      <c r="O56" s="29"/>
      <c r="P56" s="29"/>
      <c r="Q56" s="29"/>
      <c r="R56" s="29"/>
    </row>
    <row r="57" spans="2:18" ht="13.5">
      <c r="B57" s="27">
        <f t="shared" ca="1" si="2"/>
        <v>41607</v>
      </c>
      <c r="C57" s="22">
        <f t="shared" ca="1" si="1"/>
        <v>41607</v>
      </c>
      <c r="D57" s="28">
        <f t="shared" ca="1" si="3"/>
        <v>41637</v>
      </c>
      <c r="E57" s="22">
        <f t="shared" ca="1" si="0"/>
        <v>41637</v>
      </c>
      <c r="H57" s="23"/>
      <c r="O57" s="29"/>
      <c r="P57" s="29"/>
      <c r="Q57" s="29"/>
      <c r="R57" s="29"/>
    </row>
    <row r="58" spans="2:18" ht="13.5">
      <c r="B58" s="27">
        <f t="shared" ca="1" si="2"/>
        <v>41608</v>
      </c>
      <c r="C58" s="22">
        <f t="shared" ca="1" si="1"/>
        <v>41608</v>
      </c>
      <c r="D58" s="28">
        <f t="shared" ca="1" si="3"/>
        <v>41638</v>
      </c>
      <c r="E58" s="22">
        <f t="shared" ref="E58" ca="1" si="4">D58</f>
        <v>41638</v>
      </c>
      <c r="H58" s="23"/>
      <c r="O58" s="29"/>
      <c r="P58" s="29"/>
      <c r="Q58" s="29"/>
      <c r="R58" s="29"/>
    </row>
    <row r="59" spans="2:18" ht="13.5">
      <c r="O59" s="29"/>
      <c r="P59" s="29"/>
      <c r="Q59" s="29"/>
      <c r="R59" s="29"/>
    </row>
    <row r="60" spans="2:18" ht="13.5">
      <c r="C60" s="30"/>
      <c r="D60" s="31"/>
      <c r="E60" s="30"/>
      <c r="F60" s="31"/>
      <c r="L60" s="32"/>
      <c r="M60" s="32"/>
      <c r="N60" s="32"/>
      <c r="O60" s="32"/>
    </row>
    <row r="62" spans="2:18" ht="19.5" thickBot="1">
      <c r="C62" s="10">
        <v>2</v>
      </c>
      <c r="K62" s="10">
        <v>2</v>
      </c>
    </row>
    <row r="63" spans="2:18" ht="14.25" thickTop="1"/>
    <row r="64" spans="2:18" ht="13.5">
      <c r="K64" s="115" t="s">
        <v>1</v>
      </c>
      <c r="L64" s="115"/>
      <c r="M64" s="115"/>
      <c r="N64" s="115"/>
    </row>
    <row r="66" spans="2:14" ht="13.5">
      <c r="B66" s="1" t="s">
        <v>2</v>
      </c>
      <c r="C66" t="s">
        <v>11</v>
      </c>
      <c r="J66" s="1" t="s">
        <v>2</v>
      </c>
      <c r="K66" t="s">
        <v>11</v>
      </c>
    </row>
    <row r="67" spans="2:14" ht="13.5">
      <c r="D67" t="s">
        <v>12</v>
      </c>
      <c r="L67" t="s">
        <v>12</v>
      </c>
    </row>
    <row r="68" spans="2:14" ht="14.25" thickBot="1">
      <c r="C68" s="33"/>
      <c r="D68" s="33"/>
      <c r="E68" s="33"/>
      <c r="F68" s="33"/>
      <c r="K68" s="33"/>
      <c r="L68" s="33"/>
      <c r="M68" s="33"/>
      <c r="N68" s="33"/>
    </row>
    <row r="69" spans="2:14" ht="14.25" thickTop="1">
      <c r="C69" s="34" t="s">
        <v>9</v>
      </c>
      <c r="D69" s="35" t="s">
        <v>10</v>
      </c>
      <c r="E69" s="36" t="s">
        <v>13</v>
      </c>
      <c r="F69" s="37" t="s">
        <v>14</v>
      </c>
      <c r="K69" s="34" t="s">
        <v>9</v>
      </c>
      <c r="L69" s="35" t="s">
        <v>10</v>
      </c>
      <c r="M69" s="36" t="s">
        <v>13</v>
      </c>
      <c r="N69" s="37" t="s">
        <v>14</v>
      </c>
    </row>
    <row r="70" spans="2:14" ht="13.5">
      <c r="C70" s="113">
        <v>41609</v>
      </c>
      <c r="D70" s="38">
        <f>C70</f>
        <v>41609</v>
      </c>
      <c r="E70" s="39">
        <v>1230</v>
      </c>
      <c r="F70" s="40">
        <f>ROUND(E70,-2)</f>
        <v>1200</v>
      </c>
      <c r="K70" s="113">
        <v>41609</v>
      </c>
      <c r="L70" s="41"/>
      <c r="M70" s="39">
        <v>1230</v>
      </c>
      <c r="N70" s="40"/>
    </row>
    <row r="71" spans="2:14" ht="13.5">
      <c r="C71" s="113">
        <f>C70+1</f>
        <v>41610</v>
      </c>
      <c r="D71" s="38">
        <f t="shared" ref="D71:D76" si="5">C71</f>
        <v>41610</v>
      </c>
      <c r="E71" s="39">
        <v>1340</v>
      </c>
      <c r="F71" s="40">
        <f t="shared" ref="F71:F76" si="6">ROUND(E71,-2)</f>
        <v>1300</v>
      </c>
      <c r="K71" s="114"/>
      <c r="L71" s="41"/>
      <c r="M71" s="39">
        <v>1340</v>
      </c>
      <c r="N71" s="40"/>
    </row>
    <row r="72" spans="2:14" ht="13.5">
      <c r="C72" s="113">
        <f t="shared" ref="C72:C76" si="7">C71+1</f>
        <v>41611</v>
      </c>
      <c r="D72" s="38">
        <f t="shared" si="5"/>
        <v>41611</v>
      </c>
      <c r="E72" s="39">
        <v>1450</v>
      </c>
      <c r="F72" s="40">
        <f t="shared" si="6"/>
        <v>1500</v>
      </c>
      <c r="K72" s="114"/>
      <c r="L72" s="41"/>
      <c r="M72" s="39">
        <v>1450</v>
      </c>
      <c r="N72" s="40"/>
    </row>
    <row r="73" spans="2:14" ht="13.5">
      <c r="C73" s="113">
        <f t="shared" si="7"/>
        <v>41612</v>
      </c>
      <c r="D73" s="38">
        <f t="shared" si="5"/>
        <v>41612</v>
      </c>
      <c r="E73" s="39">
        <v>1360</v>
      </c>
      <c r="F73" s="40">
        <f t="shared" si="6"/>
        <v>1400</v>
      </c>
      <c r="K73" s="114"/>
      <c r="L73" s="41"/>
      <c r="M73" s="39">
        <v>1360</v>
      </c>
      <c r="N73" s="40"/>
    </row>
    <row r="74" spans="2:14" ht="13.5">
      <c r="C74" s="113">
        <f t="shared" si="7"/>
        <v>41613</v>
      </c>
      <c r="D74" s="38">
        <f t="shared" si="5"/>
        <v>41613</v>
      </c>
      <c r="E74" s="39">
        <v>1200</v>
      </c>
      <c r="F74" s="40">
        <f t="shared" si="6"/>
        <v>1200</v>
      </c>
      <c r="K74" s="114"/>
      <c r="L74" s="41"/>
      <c r="M74" s="39">
        <v>1200</v>
      </c>
      <c r="N74" s="40"/>
    </row>
    <row r="75" spans="2:14" ht="13.5">
      <c r="C75" s="113">
        <f t="shared" si="7"/>
        <v>41614</v>
      </c>
      <c r="D75" s="38">
        <f t="shared" si="5"/>
        <v>41614</v>
      </c>
      <c r="E75" s="39">
        <v>1100</v>
      </c>
      <c r="F75" s="40">
        <f t="shared" si="6"/>
        <v>1100</v>
      </c>
      <c r="K75" s="114"/>
      <c r="L75" s="41"/>
      <c r="M75" s="39">
        <v>1100</v>
      </c>
      <c r="N75" s="40"/>
    </row>
    <row r="76" spans="2:14" ht="13.5">
      <c r="C76" s="113">
        <f t="shared" si="7"/>
        <v>41615</v>
      </c>
      <c r="D76" s="38">
        <f t="shared" si="5"/>
        <v>41615</v>
      </c>
      <c r="E76" s="39">
        <v>1000</v>
      </c>
      <c r="F76" s="40">
        <f t="shared" si="6"/>
        <v>1000</v>
      </c>
      <c r="K76" s="114"/>
      <c r="L76" s="41"/>
      <c r="M76" s="39">
        <v>1000</v>
      </c>
      <c r="N76" s="40"/>
    </row>
    <row r="77" spans="2:14" ht="14.25" thickBot="1">
      <c r="C77" s="42"/>
      <c r="D77" s="43"/>
      <c r="E77" s="44">
        <f>SUM(E70:E76)</f>
        <v>8680</v>
      </c>
      <c r="F77" s="45">
        <f>SUM(F70:F76)</f>
        <v>8700</v>
      </c>
      <c r="K77" s="42"/>
      <c r="L77" s="43"/>
      <c r="M77" s="44">
        <f>SUM(M70:M76)</f>
        <v>8680</v>
      </c>
      <c r="N77" s="45"/>
    </row>
    <row r="78" spans="2:14" ht="14.25" thickTop="1"/>
    <row r="86" spans="2:15" ht="21">
      <c r="C86" ph="1"/>
    </row>
    <row r="87" spans="2:15" ht="19.5" thickBot="1">
      <c r="C87" s="10">
        <v>3</v>
      </c>
      <c r="K87" s="10">
        <v>3</v>
      </c>
    </row>
    <row r="88" spans="2:15" ht="21.75" thickTop="1">
      <c r="C88" ph="1"/>
    </row>
    <row r="89" spans="2:15" ht="21">
      <c r="C89" ph="1"/>
      <c r="K89" s="115" t="s">
        <v>1</v>
      </c>
      <c r="L89" s="115"/>
      <c r="M89" s="115"/>
      <c r="N89" s="115"/>
    </row>
    <row r="90" spans="2:15" ht="21.75" thickBot="1">
      <c r="C90" ph="1"/>
    </row>
    <row r="91" spans="2:15" ht="14.25" thickBot="1">
      <c r="B91" s="46"/>
      <c r="C91" s="47" t="s">
        <v>15</v>
      </c>
      <c r="D91" s="48" t="s">
        <v>16</v>
      </c>
      <c r="E91" s="49" t="s">
        <v>17</v>
      </c>
      <c r="F91" s="50" t="s">
        <v>18</v>
      </c>
      <c r="G91" s="51" t="s">
        <v>19</v>
      </c>
      <c r="J91" s="46"/>
      <c r="K91" s="47" t="s">
        <v>15</v>
      </c>
      <c r="L91" s="48"/>
      <c r="M91" s="49"/>
      <c r="N91" s="50" t="s">
        <v>18</v>
      </c>
      <c r="O91" s="51" t="s">
        <v>19</v>
      </c>
    </row>
    <row r="92" spans="2:15" ht="14.25" thickTop="1">
      <c r="B92" s="52" t="s">
        <v>20</v>
      </c>
      <c r="C92" s="53">
        <v>45</v>
      </c>
      <c r="D92" s="54">
        <v>47</v>
      </c>
      <c r="E92" s="55">
        <v>95</v>
      </c>
      <c r="F92" s="56">
        <f t="shared" ref="F92:F97" si="8">SUM(C92:E92)</f>
        <v>187</v>
      </c>
      <c r="G92" s="57">
        <f>AVERAGE(C92:E92)</f>
        <v>62.333333333333336</v>
      </c>
      <c r="H92" s="58"/>
      <c r="J92" s="52" t="s">
        <v>20</v>
      </c>
      <c r="K92" s="53">
        <v>45</v>
      </c>
      <c r="L92" s="54">
        <v>47</v>
      </c>
      <c r="M92" s="55">
        <v>95</v>
      </c>
      <c r="N92" s="56"/>
      <c r="O92" s="57"/>
    </row>
    <row r="93" spans="2:15" ht="13.5">
      <c r="B93" s="59" t="s">
        <v>21</v>
      </c>
      <c r="C93" s="60">
        <v>56</v>
      </c>
      <c r="D93" s="61">
        <v>68</v>
      </c>
      <c r="E93" s="62">
        <v>58</v>
      </c>
      <c r="F93" s="63">
        <f t="shared" si="8"/>
        <v>182</v>
      </c>
      <c r="G93" s="64">
        <f t="shared" ref="G93:G98" si="9">AVERAGE(C93:E93)</f>
        <v>60.666666666666664</v>
      </c>
      <c r="H93" s="58"/>
      <c r="J93" s="59"/>
      <c r="K93" s="60">
        <v>56</v>
      </c>
      <c r="L93" s="61">
        <v>68</v>
      </c>
      <c r="M93" s="62">
        <v>58</v>
      </c>
      <c r="N93" s="63"/>
      <c r="O93" s="64"/>
    </row>
    <row r="94" spans="2:15" ht="13.5">
      <c r="B94" s="59" t="s">
        <v>22</v>
      </c>
      <c r="C94" s="60">
        <v>87</v>
      </c>
      <c r="D94" s="61">
        <v>58</v>
      </c>
      <c r="E94" s="62">
        <v>68</v>
      </c>
      <c r="F94" s="63">
        <f t="shared" si="8"/>
        <v>213</v>
      </c>
      <c r="G94" s="64">
        <f t="shared" si="9"/>
        <v>71</v>
      </c>
      <c r="H94" s="58"/>
      <c r="J94" s="59"/>
      <c r="K94" s="60">
        <v>87</v>
      </c>
      <c r="L94" s="61">
        <v>58</v>
      </c>
      <c r="M94" s="62">
        <v>68</v>
      </c>
      <c r="N94" s="63"/>
      <c r="O94" s="64"/>
    </row>
    <row r="95" spans="2:15" ht="13.5">
      <c r="B95" s="59" t="s">
        <v>23</v>
      </c>
      <c r="C95" s="60">
        <v>58</v>
      </c>
      <c r="D95" s="61">
        <v>68</v>
      </c>
      <c r="E95" s="62">
        <v>75</v>
      </c>
      <c r="F95" s="63">
        <f t="shared" si="8"/>
        <v>201</v>
      </c>
      <c r="G95" s="64">
        <f t="shared" si="9"/>
        <v>67</v>
      </c>
      <c r="H95" s="58"/>
      <c r="J95" s="59"/>
      <c r="K95" s="60">
        <v>58</v>
      </c>
      <c r="L95" s="61">
        <v>68</v>
      </c>
      <c r="M95" s="62">
        <v>75</v>
      </c>
      <c r="N95" s="63"/>
      <c r="O95" s="64"/>
    </row>
    <row r="96" spans="2:15" ht="13.5">
      <c r="B96" s="59" t="s">
        <v>24</v>
      </c>
      <c r="C96" s="60">
        <v>79</v>
      </c>
      <c r="D96" s="61">
        <v>75</v>
      </c>
      <c r="E96" s="62">
        <v>55</v>
      </c>
      <c r="F96" s="63">
        <f t="shared" si="8"/>
        <v>209</v>
      </c>
      <c r="G96" s="64">
        <f t="shared" si="9"/>
        <v>69.666666666666671</v>
      </c>
      <c r="H96" s="58"/>
      <c r="J96" s="59"/>
      <c r="K96" s="60">
        <v>79</v>
      </c>
      <c r="L96" s="61">
        <v>75</v>
      </c>
      <c r="M96" s="62">
        <v>55</v>
      </c>
      <c r="N96" s="63"/>
      <c r="O96" s="64"/>
    </row>
    <row r="97" spans="2:15" ht="14.25" thickBot="1">
      <c r="B97" s="65" t="s">
        <v>25</v>
      </c>
      <c r="C97" s="66">
        <v>94</v>
      </c>
      <c r="D97" s="67">
        <v>58</v>
      </c>
      <c r="E97" s="68">
        <v>65</v>
      </c>
      <c r="F97" s="69">
        <f t="shared" si="8"/>
        <v>217</v>
      </c>
      <c r="G97" s="70">
        <f t="shared" si="9"/>
        <v>72.333333333333329</v>
      </c>
      <c r="H97" s="58"/>
      <c r="J97" s="65"/>
      <c r="K97" s="66">
        <v>94</v>
      </c>
      <c r="L97" s="67">
        <v>58</v>
      </c>
      <c r="M97" s="68">
        <v>65</v>
      </c>
      <c r="N97" s="69"/>
      <c r="O97" s="70"/>
    </row>
    <row r="98" spans="2:15" ht="14.25" thickTop="1">
      <c r="B98" s="71" t="s">
        <v>19</v>
      </c>
      <c r="C98" s="72">
        <f>AVERAGE(C92:C97)</f>
        <v>69.833333333333329</v>
      </c>
      <c r="D98" s="73">
        <f>AVERAGE(D92:D97)</f>
        <v>62.333333333333336</v>
      </c>
      <c r="E98" s="74">
        <f>AVERAGE(E92:E97)</f>
        <v>69.333333333333329</v>
      </c>
      <c r="F98" s="75">
        <f>AVERAGE(F92:F97)</f>
        <v>201.5</v>
      </c>
      <c r="G98" s="76">
        <f t="shared" si="9"/>
        <v>67.166666666666671</v>
      </c>
      <c r="H98" s="58"/>
      <c r="J98" s="77" t="s">
        <v>19</v>
      </c>
      <c r="K98" s="72"/>
      <c r="L98" s="78"/>
      <c r="M98" s="79"/>
      <c r="N98" s="80"/>
      <c r="O98" s="76"/>
    </row>
    <row r="99" spans="2:15" ht="14.25" thickBot="1">
      <c r="B99" s="81" t="s">
        <v>26</v>
      </c>
      <c r="C99" s="82">
        <f>MAX(C92:C97)</f>
        <v>94</v>
      </c>
      <c r="D99" s="83">
        <f>MAX(D92:D97)</f>
        <v>75</v>
      </c>
      <c r="E99" s="84">
        <f>MAX(E92:E97)</f>
        <v>95</v>
      </c>
      <c r="F99" s="85">
        <f>MAX(F92:F97)</f>
        <v>217</v>
      </c>
      <c r="G99" s="86">
        <f>MAX(G92:G97)</f>
        <v>72.333333333333329</v>
      </c>
      <c r="H99" s="58"/>
      <c r="J99" s="87" t="s">
        <v>26</v>
      </c>
      <c r="K99" s="88"/>
      <c r="L99" s="89"/>
      <c r="M99" s="90"/>
      <c r="N99" s="91"/>
      <c r="O99" s="92"/>
    </row>
    <row r="107" spans="2:15" ht="19.5" thickBot="1">
      <c r="C107" s="10">
        <v>4</v>
      </c>
      <c r="K107" s="10">
        <v>4</v>
      </c>
    </row>
    <row r="108" spans="2:15" ht="14.25" thickTop="1"/>
    <row r="109" spans="2:15" ht="13.5">
      <c r="K109" s="115" t="s">
        <v>1</v>
      </c>
      <c r="L109" s="115"/>
      <c r="M109" s="115"/>
      <c r="N109" s="115"/>
    </row>
    <row r="111" spans="2:15" ht="13.5">
      <c r="B111" s="1" t="s">
        <v>2</v>
      </c>
      <c r="C111" t="s">
        <v>27</v>
      </c>
      <c r="J111" s="1" t="s">
        <v>2</v>
      </c>
      <c r="K111" t="s">
        <v>27</v>
      </c>
    </row>
    <row r="112" spans="2:15" ht="13.5">
      <c r="C112" t="s">
        <v>28</v>
      </c>
      <c r="K112" t="s">
        <v>28</v>
      </c>
    </row>
    <row r="113" spans="3:14" ht="13.5">
      <c r="D113" t="s">
        <v>29</v>
      </c>
      <c r="L113" t="s">
        <v>29</v>
      </c>
    </row>
    <row r="116" spans="3:14" ht="13.5">
      <c r="C116" s="93" t="s">
        <v>30</v>
      </c>
      <c r="D116" s="94" t="s">
        <v>31</v>
      </c>
      <c r="E116" s="94" t="s">
        <v>32</v>
      </c>
      <c r="F116" s="94" t="s">
        <v>33</v>
      </c>
      <c r="K116" s="93" t="s">
        <v>30</v>
      </c>
      <c r="L116" s="94" t="s">
        <v>31</v>
      </c>
      <c r="M116" s="94" t="s">
        <v>32</v>
      </c>
      <c r="N116" s="94" t="s">
        <v>33</v>
      </c>
    </row>
    <row r="117" spans="3:14" ht="13.5">
      <c r="C117" s="95" t="s">
        <v>34</v>
      </c>
      <c r="D117" s="96">
        <v>2340</v>
      </c>
      <c r="E117" s="96">
        <v>2380</v>
      </c>
      <c r="F117" s="97">
        <f>IF(D117="","",E117/D117)</f>
        <v>1.017094017094017</v>
      </c>
      <c r="K117" s="95" t="s">
        <v>34</v>
      </c>
      <c r="L117" s="96">
        <v>2340</v>
      </c>
      <c r="M117" s="96">
        <v>2380</v>
      </c>
      <c r="N117" s="97"/>
    </row>
    <row r="118" spans="3:14" ht="13.5">
      <c r="C118" s="95" t="s">
        <v>35</v>
      </c>
      <c r="D118" s="96">
        <v>3890</v>
      </c>
      <c r="E118" s="96">
        <v>4080</v>
      </c>
      <c r="F118" s="97">
        <f t="shared" ref="F118:F124" si="10">IF(D118="","",E118/D118)</f>
        <v>1.0488431876606683</v>
      </c>
      <c r="K118" s="95" t="s">
        <v>35</v>
      </c>
      <c r="L118" s="96">
        <v>3890</v>
      </c>
      <c r="M118" s="96">
        <v>4080</v>
      </c>
      <c r="N118" s="97"/>
    </row>
    <row r="119" spans="3:14" ht="13.5">
      <c r="C119" s="95" t="s">
        <v>36</v>
      </c>
      <c r="D119" s="96">
        <v>1870</v>
      </c>
      <c r="E119" s="96">
        <v>1670</v>
      </c>
      <c r="F119" s="97">
        <f t="shared" si="10"/>
        <v>0.89304812834224601</v>
      </c>
      <c r="K119" s="95" t="s">
        <v>36</v>
      </c>
      <c r="L119" s="96">
        <v>1870</v>
      </c>
      <c r="M119" s="96">
        <v>1670</v>
      </c>
      <c r="N119" s="97"/>
    </row>
    <row r="120" spans="3:14" ht="13.5">
      <c r="C120" s="95" t="s">
        <v>37</v>
      </c>
      <c r="D120" s="96">
        <v>3800</v>
      </c>
      <c r="E120" s="96">
        <v>3670</v>
      </c>
      <c r="F120" s="97">
        <f t="shared" si="10"/>
        <v>0.96578947368421053</v>
      </c>
      <c r="K120" s="95" t="s">
        <v>37</v>
      </c>
      <c r="L120" s="96">
        <v>3800</v>
      </c>
      <c r="M120" s="96">
        <v>3670</v>
      </c>
      <c r="N120" s="97"/>
    </row>
    <row r="121" spans="3:14" ht="13.5">
      <c r="C121" s="95" t="s">
        <v>38</v>
      </c>
      <c r="D121" s="96">
        <v>12800</v>
      </c>
      <c r="E121" s="96">
        <v>13200</v>
      </c>
      <c r="F121" s="97">
        <f t="shared" si="10"/>
        <v>1.03125</v>
      </c>
      <c r="K121" s="95" t="s">
        <v>38</v>
      </c>
      <c r="L121" s="96">
        <v>12800</v>
      </c>
      <c r="M121" s="96">
        <v>13200</v>
      </c>
      <c r="N121" s="97"/>
    </row>
    <row r="122" spans="3:14" ht="13.5">
      <c r="C122" s="95" t="s">
        <v>39</v>
      </c>
      <c r="D122" s="96"/>
      <c r="E122" s="96">
        <v>1780</v>
      </c>
      <c r="F122" s="97" t="str">
        <f t="shared" si="10"/>
        <v/>
      </c>
      <c r="K122" s="95" t="s">
        <v>39</v>
      </c>
      <c r="L122" s="96"/>
      <c r="M122" s="96">
        <v>1780</v>
      </c>
      <c r="N122" s="97"/>
    </row>
    <row r="123" spans="3:14" ht="13.5">
      <c r="C123" s="95" t="s">
        <v>40</v>
      </c>
      <c r="D123" s="98"/>
      <c r="E123" s="96">
        <v>2980</v>
      </c>
      <c r="F123" s="97" t="str">
        <f t="shared" si="10"/>
        <v/>
      </c>
      <c r="K123" s="95" t="s">
        <v>40</v>
      </c>
      <c r="L123" s="98"/>
      <c r="M123" s="96">
        <v>2980</v>
      </c>
      <c r="N123" s="97"/>
    </row>
    <row r="124" spans="3:14" ht="13.5">
      <c r="C124" s="95" t="s">
        <v>18</v>
      </c>
      <c r="D124" s="96">
        <f>SUM(D117:D123)</f>
        <v>24700</v>
      </c>
      <c r="E124" s="96">
        <f>SUM(E117:E123)</f>
        <v>29760</v>
      </c>
      <c r="F124" s="97">
        <f t="shared" si="10"/>
        <v>1.2048582995951418</v>
      </c>
      <c r="K124" s="95" t="s">
        <v>18</v>
      </c>
      <c r="L124" s="96">
        <f>SUM(L117:L123)</f>
        <v>24700</v>
      </c>
      <c r="M124" s="96">
        <f>SUM(M117:M123)</f>
        <v>29760</v>
      </c>
      <c r="N124" s="97"/>
    </row>
    <row r="135" spans="2:15" ht="13.5"/>
    <row r="137" spans="2:15" ht="19.5" thickBot="1">
      <c r="C137" s="10">
        <v>5</v>
      </c>
      <c r="K137" s="10">
        <v>5</v>
      </c>
    </row>
    <row r="138" spans="2:15" ht="14.25" thickTop="1"/>
    <row r="139" spans="2:15" ht="17.25">
      <c r="B139" s="12" t="s">
        <v>41</v>
      </c>
      <c r="J139" s="12" t="s">
        <v>42</v>
      </c>
    </row>
    <row r="140" spans="2:15" ht="13.5">
      <c r="D140" t="s">
        <v>29</v>
      </c>
    </row>
    <row r="142" spans="2:15" ht="13.5">
      <c r="B142" s="99" t="s">
        <v>43</v>
      </c>
      <c r="C142" s="99" t="s">
        <v>44</v>
      </c>
      <c r="D142" s="99" t="s">
        <v>45</v>
      </c>
      <c r="E142" s="99" t="s">
        <v>46</v>
      </c>
      <c r="F142" s="100" t="s">
        <v>47</v>
      </c>
      <c r="G142" s="101" t="s">
        <v>48</v>
      </c>
      <c r="J142" s="99" t="s">
        <v>43</v>
      </c>
      <c r="K142" s="99" t="s">
        <v>44</v>
      </c>
      <c r="L142" s="99" t="s">
        <v>45</v>
      </c>
      <c r="M142" s="99" t="s">
        <v>46</v>
      </c>
      <c r="N142" s="100" t="s">
        <v>47</v>
      </c>
      <c r="O142" s="101" t="s">
        <v>48</v>
      </c>
    </row>
    <row r="143" spans="2:15" ht="13.5">
      <c r="B143" s="102" t="s">
        <v>49</v>
      </c>
      <c r="C143" s="103" t="s">
        <v>50</v>
      </c>
      <c r="D143" s="103" t="s">
        <v>51</v>
      </c>
      <c r="E143" s="103">
        <v>2</v>
      </c>
      <c r="F143" s="104">
        <v>1230</v>
      </c>
      <c r="G143" s="105">
        <f>IF(B143="","",E143*F143)</f>
        <v>2460</v>
      </c>
      <c r="J143" s="102" t="s">
        <v>49</v>
      </c>
      <c r="K143" s="103" t="s">
        <v>52</v>
      </c>
      <c r="L143" s="103" t="s">
        <v>51</v>
      </c>
      <c r="M143" s="103">
        <v>2</v>
      </c>
      <c r="N143" s="104">
        <v>1230</v>
      </c>
      <c r="O143" s="105"/>
    </row>
    <row r="144" spans="2:15" ht="13.5">
      <c r="B144" s="102" t="s">
        <v>53</v>
      </c>
      <c r="C144" s="103" t="s">
        <v>54</v>
      </c>
      <c r="D144" s="103" t="s">
        <v>55</v>
      </c>
      <c r="E144" s="103">
        <v>1</v>
      </c>
      <c r="F144" s="104">
        <v>345</v>
      </c>
      <c r="G144" s="105">
        <f t="shared" ref="G144:G151" si="11">IF(B144="","",E144*F144)</f>
        <v>345</v>
      </c>
      <c r="J144" s="102" t="s">
        <v>53</v>
      </c>
      <c r="K144" s="103" t="s">
        <v>56</v>
      </c>
      <c r="L144" s="103" t="s">
        <v>55</v>
      </c>
      <c r="M144" s="103">
        <v>1</v>
      </c>
      <c r="N144" s="104">
        <v>345</v>
      </c>
      <c r="O144" s="105"/>
    </row>
    <row r="145" spans="2:16" ht="12.75" customHeight="1">
      <c r="B145" s="102" t="s">
        <v>57</v>
      </c>
      <c r="C145" s="103" t="s">
        <v>58</v>
      </c>
      <c r="D145" s="103" t="s">
        <v>59</v>
      </c>
      <c r="E145" s="103">
        <v>1</v>
      </c>
      <c r="F145" s="104">
        <v>2980</v>
      </c>
      <c r="G145" s="105">
        <f t="shared" si="11"/>
        <v>2980</v>
      </c>
      <c r="J145" s="102" t="s">
        <v>57</v>
      </c>
      <c r="K145" s="103" t="s">
        <v>60</v>
      </c>
      <c r="L145" s="103" t="s">
        <v>59</v>
      </c>
      <c r="M145" s="103">
        <v>1</v>
      </c>
      <c r="N145" s="104">
        <v>2980</v>
      </c>
      <c r="O145" s="105"/>
    </row>
    <row r="146" spans="2:16" ht="12.75" customHeight="1">
      <c r="B146" s="102" t="s">
        <v>61</v>
      </c>
      <c r="C146" s="103" t="s">
        <v>62</v>
      </c>
      <c r="D146" s="103" t="s">
        <v>63</v>
      </c>
      <c r="E146" s="103">
        <v>2</v>
      </c>
      <c r="F146" s="104">
        <v>870</v>
      </c>
      <c r="G146" s="105">
        <f t="shared" si="11"/>
        <v>1740</v>
      </c>
      <c r="J146" s="102" t="s">
        <v>61</v>
      </c>
      <c r="K146" s="103" t="s">
        <v>62</v>
      </c>
      <c r="L146" s="103" t="s">
        <v>63</v>
      </c>
      <c r="M146" s="103">
        <v>2</v>
      </c>
      <c r="N146" s="104">
        <v>870</v>
      </c>
      <c r="O146" s="105"/>
    </row>
    <row r="147" spans="2:16" ht="12.75" customHeight="1">
      <c r="B147" s="102"/>
      <c r="C147" s="103"/>
      <c r="D147" s="103" t="str">
        <f ca="1">IF(C147="","",VLOOKUP(C147,INDIRECT(B147),2,FALSE))</f>
        <v/>
      </c>
      <c r="E147" s="103"/>
      <c r="F147" s="104" t="str">
        <f ca="1">IF(C147="","",VLOOKUP(C147,INDIRECT(B147),3,FALSE))</f>
        <v/>
      </c>
      <c r="G147" s="105" t="str">
        <f t="shared" si="11"/>
        <v/>
      </c>
      <c r="J147" s="102"/>
      <c r="K147" s="103"/>
      <c r="L147" s="103" t="str">
        <f ca="1">IF(K147="","",VLOOKUP(K147,INDIRECT(J147),2,FALSE))</f>
        <v/>
      </c>
      <c r="M147" s="103"/>
      <c r="N147" s="104" t="str">
        <f ca="1">IF(K147="","",VLOOKUP(K147,INDIRECT(J147),3,FALSE))</f>
        <v/>
      </c>
      <c r="O147" s="105"/>
      <c r="P147" t="s">
        <v>64</v>
      </c>
    </row>
    <row r="148" spans="2:16" ht="12.75" customHeight="1">
      <c r="B148" s="102"/>
      <c r="C148" s="103"/>
      <c r="D148" s="103" t="str">
        <f ca="1">IF(C148="","",VLOOKUP(C148,INDIRECT(B148),2,FALSE))</f>
        <v/>
      </c>
      <c r="E148" s="103"/>
      <c r="F148" s="104" t="str">
        <f ca="1">IF(C148="","",VLOOKUP(C148,INDIRECT(B148),3,FALSE))</f>
        <v/>
      </c>
      <c r="G148" s="105" t="str">
        <f t="shared" si="11"/>
        <v/>
      </c>
      <c r="J148" s="102"/>
      <c r="K148" s="103"/>
      <c r="L148" s="103" t="str">
        <f ca="1">IF(K148="","",VLOOKUP(K148,INDIRECT(J148),2,FALSE))</f>
        <v/>
      </c>
      <c r="M148" s="103"/>
      <c r="N148" s="104" t="str">
        <f ca="1">IF(K148="","",VLOOKUP(K148,INDIRECT(J148),3,FALSE))</f>
        <v/>
      </c>
      <c r="O148" s="106"/>
      <c r="P148" t="s">
        <v>64</v>
      </c>
    </row>
    <row r="149" spans="2:16" ht="12.75" customHeight="1">
      <c r="B149" s="102"/>
      <c r="C149" s="103"/>
      <c r="D149" s="103" t="str">
        <f ca="1">IF(C149="","",VLOOKUP(C149,INDIRECT(B149),2,FALSE))</f>
        <v/>
      </c>
      <c r="E149" s="103"/>
      <c r="F149" s="104" t="str">
        <f ca="1">IF(C149="","",VLOOKUP(C149,INDIRECT(B149),3,FALSE))</f>
        <v/>
      </c>
      <c r="G149" s="105" t="str">
        <f t="shared" si="11"/>
        <v/>
      </c>
      <c r="J149" s="102"/>
      <c r="K149" s="103"/>
      <c r="L149" s="103" t="str">
        <f ca="1">IF(K149="","",VLOOKUP(K149,INDIRECT(J149),2,FALSE))</f>
        <v/>
      </c>
      <c r="M149" s="103"/>
      <c r="N149" s="104" t="str">
        <f ca="1">IF(K149="","",VLOOKUP(K149,INDIRECT(J149),3,FALSE))</f>
        <v/>
      </c>
      <c r="O149" s="106"/>
      <c r="P149" t="s">
        <v>64</v>
      </c>
    </row>
    <row r="150" spans="2:16" ht="12.75" customHeight="1">
      <c r="B150" s="102"/>
      <c r="C150" s="103"/>
      <c r="D150" s="103" t="str">
        <f ca="1">IF(C150="","",VLOOKUP(C150,INDIRECT(B150),2,FALSE))</f>
        <v/>
      </c>
      <c r="E150" s="103"/>
      <c r="F150" s="104" t="str">
        <f ca="1">IF(C150="","",VLOOKUP(C150,INDIRECT(B150),3,FALSE))</f>
        <v/>
      </c>
      <c r="G150" s="105" t="str">
        <f t="shared" si="11"/>
        <v/>
      </c>
      <c r="J150" s="102"/>
      <c r="K150" s="103"/>
      <c r="L150" s="103" t="str">
        <f ca="1">IF(K150="","",VLOOKUP(K150,INDIRECT(J150),2,FALSE))</f>
        <v/>
      </c>
      <c r="M150" s="103"/>
      <c r="N150" s="104" t="str">
        <f ca="1">IF(K150="","",VLOOKUP(K150,INDIRECT(J150),3,FALSE))</f>
        <v/>
      </c>
      <c r="O150" s="106"/>
      <c r="P150" t="s">
        <v>64</v>
      </c>
    </row>
    <row r="151" spans="2:16" ht="12.75" customHeight="1">
      <c r="B151" s="102"/>
      <c r="C151" s="103"/>
      <c r="D151" s="103" t="str">
        <f ca="1">IF(C151="","",VLOOKUP(C151,INDIRECT(B151),2,FALSE))</f>
        <v/>
      </c>
      <c r="E151" s="103"/>
      <c r="F151" s="104" t="str">
        <f ca="1">IF(C151="","",VLOOKUP(C151,INDIRECT(B151),3,FALSE))</f>
        <v/>
      </c>
      <c r="G151" s="105" t="str">
        <f t="shared" si="11"/>
        <v/>
      </c>
      <c r="J151" s="102"/>
      <c r="K151" s="103"/>
      <c r="L151" s="103" t="str">
        <f ca="1">IF(K151="","",VLOOKUP(K151,INDIRECT(J151),2,FALSE))</f>
        <v/>
      </c>
      <c r="M151" s="103"/>
      <c r="N151" s="104" t="str">
        <f ca="1">IF(K151="","",VLOOKUP(K151,INDIRECT(J151),3,FALSE))</f>
        <v/>
      </c>
      <c r="O151" s="106"/>
      <c r="P151" t="s">
        <v>64</v>
      </c>
    </row>
    <row r="152" spans="2:16" ht="15" customHeight="1">
      <c r="B152" s="107" t="s">
        <v>65</v>
      </c>
      <c r="C152" s="108"/>
      <c r="D152" s="108"/>
      <c r="E152" s="108"/>
      <c r="F152" s="109" t="s">
        <v>66</v>
      </c>
      <c r="G152" s="105">
        <f>SUM(G143:G151)</f>
        <v>7525</v>
      </c>
      <c r="J152" s="107" t="s">
        <v>65</v>
      </c>
      <c r="K152" s="108"/>
      <c r="L152" s="108"/>
      <c r="M152" s="108"/>
      <c r="N152" s="109" t="s">
        <v>66</v>
      </c>
      <c r="O152" s="105"/>
    </row>
    <row r="153" spans="2:16" ht="15" customHeight="1">
      <c r="B153" s="110"/>
      <c r="C153" s="14"/>
      <c r="D153" s="14"/>
      <c r="E153" s="14"/>
      <c r="F153" s="109" t="s">
        <v>67</v>
      </c>
      <c r="G153" s="105">
        <f>INT(G152*0.05)</f>
        <v>376</v>
      </c>
      <c r="J153" s="110"/>
      <c r="K153" s="14"/>
      <c r="L153" s="14"/>
      <c r="M153" s="14"/>
      <c r="N153" s="109" t="s">
        <v>67</v>
      </c>
      <c r="O153" s="105"/>
    </row>
    <row r="154" spans="2:16" ht="15" customHeight="1">
      <c r="B154" s="111"/>
      <c r="C154" s="112"/>
      <c r="D154" s="112"/>
      <c r="E154" s="112"/>
      <c r="F154" s="109" t="s">
        <v>18</v>
      </c>
      <c r="G154" s="105">
        <f>SUM(G152:G153)</f>
        <v>7901</v>
      </c>
      <c r="J154" s="111"/>
      <c r="K154" s="112"/>
      <c r="L154" s="112"/>
      <c r="M154" s="112"/>
      <c r="N154" s="109" t="s">
        <v>18</v>
      </c>
      <c r="O154" s="105"/>
    </row>
    <row r="156" spans="2:16" ht="12.75" customHeight="1">
      <c r="B156" t="s">
        <v>68</v>
      </c>
    </row>
  </sheetData>
  <mergeCells count="7">
    <mergeCell ref="K109:N109"/>
    <mergeCell ref="A1:G1"/>
    <mergeCell ref="C9:N9"/>
    <mergeCell ref="O20:R20"/>
    <mergeCell ref="B25:E25"/>
    <mergeCell ref="K64:N64"/>
    <mergeCell ref="K89:N89"/>
  </mergeCells>
  <phoneticPr fontId="3"/>
  <conditionalFormatting sqref="C28:C58">
    <cfRule type="expression" dxfId="6" priority="1" stopIfTrue="1">
      <formula>WEEKDAY(C28)=1</formula>
    </cfRule>
    <cfRule type="expression" dxfId="5" priority="2" stopIfTrue="1">
      <formula>WEEKDAY(B28)=1</formula>
    </cfRule>
    <cfRule type="expression" dxfId="4" priority="3" stopIfTrue="1">
      <formula>WEEKDAY(B28)=7</formula>
    </cfRule>
  </conditionalFormatting>
  <conditionalFormatting sqref="F60 C29:C58 D60 E28:E58">
    <cfRule type="expression" dxfId="3" priority="4" stopIfTrue="1">
      <formula>WEEKDAY(B28)=1</formula>
    </cfRule>
    <cfRule type="expression" dxfId="2" priority="5" stopIfTrue="1">
      <formula>WEEKDAY(B28)=7</formula>
    </cfRule>
  </conditionalFormatting>
  <pageMargins left="0.7" right="0.7" top="0.75" bottom="0.75" header="0.3" footer="0.3"/>
  <ignoredErrors>
    <ignoredError sqref="C29:C58 D30:D57" formula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2013-10-20T03:50:50Z</dcterms:created>
  <dcterms:modified xsi:type="dcterms:W3CDTF">2013-10-31T04:41:10Z</dcterms:modified>
</cp:coreProperties>
</file>