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6-関数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7" i="1" l="1"/>
  <c r="D117" i="1" l="1"/>
  <c r="G123" i="1" s="1"/>
  <c r="F90" i="1"/>
  <c r="E90" i="1"/>
  <c r="D90" i="1"/>
  <c r="F69" i="1"/>
  <c r="F68" i="1"/>
  <c r="F67" i="1"/>
  <c r="F66" i="1"/>
  <c r="F56" i="1"/>
  <c r="E56" i="1"/>
  <c r="D56" i="1"/>
  <c r="F55" i="1"/>
  <c r="E55" i="1"/>
  <c r="D55" i="1"/>
  <c r="F54" i="1"/>
  <c r="E54" i="1"/>
  <c r="D54" i="1"/>
  <c r="F53" i="1"/>
  <c r="E53" i="1"/>
  <c r="D53" i="1"/>
  <c r="F52" i="1"/>
  <c r="E52" i="1"/>
  <c r="D52" i="1"/>
  <c r="F32" i="1"/>
  <c r="F31" i="1"/>
  <c r="F30" i="1"/>
  <c r="F29" i="1"/>
  <c r="F28" i="1"/>
  <c r="F121" i="1" l="1"/>
  <c r="E120" i="1"/>
  <c r="G122" i="1"/>
  <c r="F119" i="1"/>
  <c r="G120" i="1"/>
  <c r="E122" i="1"/>
  <c r="F123" i="1"/>
  <c r="E119" i="1"/>
  <c r="G119" i="1"/>
  <c r="F120" i="1"/>
  <c r="E121" i="1"/>
  <c r="G121" i="1"/>
  <c r="F122" i="1"/>
  <c r="E123" i="1"/>
</calcChain>
</file>

<file path=xl/comments1.xml><?xml version="1.0" encoding="utf-8"?>
<comments xmlns="http://schemas.openxmlformats.org/spreadsheetml/2006/main">
  <authors>
    <author>BEGINNERES SITE</author>
    <author>根津良彦</author>
  </authors>
  <commentList>
    <comment ref="D28" authorId="0" shapeId="0">
      <text>
        <r>
          <rPr>
            <sz val="11"/>
            <color indexed="81"/>
            <rFont val="ＭＳ Ｐゴシック"/>
            <family val="3"/>
            <charset val="128"/>
          </rPr>
          <t>ユーザー定義で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12"/>
            <rFont val="ＭＳ Ｐゴシック"/>
            <family val="3"/>
            <charset val="128"/>
          </rPr>
          <t>yyyy/mm/dd</t>
        </r>
      </text>
    </comment>
    <comment ref="L28" authorId="0" shapeId="0">
      <text>
        <r>
          <rPr>
            <sz val="11"/>
            <color indexed="81"/>
            <rFont val="ＭＳ Ｐゴシック"/>
            <family val="3"/>
            <charset val="128"/>
          </rPr>
          <t>ユーザー定義で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12"/>
            <rFont val="ＭＳ Ｐゴシック"/>
            <family val="3"/>
            <charset val="128"/>
          </rPr>
          <t>yyyy/mm/dd</t>
        </r>
      </text>
    </comment>
    <comment ref="F3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EOMONTH</t>
        </r>
        <r>
          <rPr>
            <b/>
            <sz val="11"/>
            <color indexed="81"/>
            <rFont val="ＭＳ Ｐゴシック"/>
            <family val="3"/>
            <charset val="128"/>
          </rPr>
          <t>(C16,D16)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シリアル値が表示
ユーザー定義で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12"/>
            <rFont val="ＭＳ Ｐゴシック"/>
            <family val="3"/>
            <charset val="128"/>
          </rPr>
          <t>yyyy/mm</t>
        </r>
      </text>
    </comment>
    <comment ref="D52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=YEAR(C52)</t>
        </r>
      </text>
    </comment>
    <comment ref="E52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=MONTH(C52)</t>
        </r>
      </text>
    </comment>
    <comment ref="F52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=DAY(C52)</t>
        </r>
      </text>
    </comment>
    <comment ref="F66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</t>
        </r>
        <r>
          <rPr>
            <b/>
            <sz val="11"/>
            <color indexed="81"/>
            <rFont val="ＭＳ Ｐゴシック"/>
            <family val="3"/>
            <charset val="128"/>
          </rPr>
          <t>(C66,D66,E66)</t>
        </r>
      </text>
    </comment>
    <comment ref="D9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-</t>
        </r>
        <r>
          <rPr>
            <b/>
            <sz val="11"/>
            <color indexed="10"/>
            <rFont val="ＭＳ Ｐゴシック"/>
            <family val="3"/>
            <charset val="128"/>
          </rPr>
          <t>PMT</t>
        </r>
        <r>
          <rPr>
            <b/>
            <sz val="11"/>
            <color indexed="81"/>
            <rFont val="ＭＳ Ｐゴシック"/>
            <family val="3"/>
            <charset val="128"/>
          </rPr>
          <t>(D87/12,D88*12,D89)
関数の前に「-」を入力します。</t>
        </r>
      </text>
    </comment>
    <comment ref="D1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絶対参照セル</t>
        </r>
      </text>
    </comment>
    <comment ref="L117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=TODAY()</t>
        </r>
      </text>
    </comment>
    <comment ref="E119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(D119,</t>
        </r>
        <r>
          <rPr>
            <b/>
            <sz val="11"/>
            <color indexed="12"/>
            <rFont val="ＭＳ Ｐゴシック"/>
            <family val="3"/>
            <charset val="128"/>
          </rPr>
          <t>$D$117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0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F119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(D119,</t>
        </r>
        <r>
          <rPr>
            <b/>
            <sz val="11"/>
            <color indexed="12"/>
            <rFont val="ＭＳ Ｐゴシック"/>
            <family val="3"/>
            <charset val="128"/>
          </rPr>
          <t>$D$117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0"/>
            <rFont val="ＭＳ Ｐゴシック"/>
            <family val="3"/>
            <charset val="128"/>
          </rPr>
          <t>m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G119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(D119,</t>
        </r>
        <r>
          <rPr>
            <b/>
            <sz val="11"/>
            <color indexed="12"/>
            <rFont val="ＭＳ Ｐゴシック"/>
            <family val="3"/>
            <charset val="128"/>
          </rPr>
          <t>$D$117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0"/>
            <rFont val="ＭＳ Ｐゴシック"/>
            <family val="3"/>
            <charset val="128"/>
          </rPr>
          <t>d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<sst xmlns="http://schemas.openxmlformats.org/spreadsheetml/2006/main" count="112" uniqueCount="56">
  <si>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</si>
  <si>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</si>
  <si>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</si>
  <si>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（問題１）</t>
    <rPh sb="1" eb="3">
      <t>モンダイ</t>
    </rPh>
    <phoneticPr fontId="4"/>
  </si>
  <si>
    <t>「完成予定」を計算式で設定します。</t>
    <rPh sb="1" eb="3">
      <t>カンセイ</t>
    </rPh>
    <rPh sb="3" eb="5">
      <t>ヨテイ</t>
    </rPh>
    <rPh sb="7" eb="9">
      <t>ケイサン</t>
    </rPh>
    <rPh sb="9" eb="10">
      <t>シキ</t>
    </rPh>
    <rPh sb="11" eb="13">
      <t>セッテイ</t>
    </rPh>
    <phoneticPr fontId="4"/>
  </si>
  <si>
    <t>左のように作成してみましょう</t>
  </si>
  <si>
    <t>（ＥＯＭＯＮＴＨ＝日付／時刻）</t>
    <rPh sb="9" eb="11">
      <t>ヒヅケ</t>
    </rPh>
    <rPh sb="12" eb="14">
      <t>ジコク</t>
    </rPh>
    <phoneticPr fontId="4"/>
  </si>
  <si>
    <t>場所</t>
    <rPh sb="0" eb="2">
      <t>バショ</t>
    </rPh>
    <phoneticPr fontId="4"/>
  </si>
  <si>
    <t>着工</t>
    <rPh sb="0" eb="2">
      <t>チャッコウ</t>
    </rPh>
    <phoneticPr fontId="4"/>
  </si>
  <si>
    <t>予定月数</t>
    <rPh sb="0" eb="2">
      <t>ヨテイ</t>
    </rPh>
    <rPh sb="2" eb="3">
      <t>ツキ</t>
    </rPh>
    <rPh sb="3" eb="4">
      <t>スウ</t>
    </rPh>
    <phoneticPr fontId="4"/>
  </si>
  <si>
    <t>完成予定</t>
    <rPh sb="0" eb="2">
      <t>カンセイ</t>
    </rPh>
    <rPh sb="2" eb="4">
      <t>ヨテイ</t>
    </rPh>
    <phoneticPr fontId="4"/>
  </si>
  <si>
    <t>ABCホテル</t>
    <phoneticPr fontId="4"/>
  </si>
  <si>
    <t>ABCホテル</t>
    <phoneticPr fontId="4"/>
  </si>
  <si>
    <t>美術館</t>
    <rPh sb="0" eb="3">
      <t>ビジュツカン</t>
    </rPh>
    <phoneticPr fontId="4"/>
  </si>
  <si>
    <t>公園</t>
    <rPh sb="0" eb="2">
      <t>コウエン</t>
    </rPh>
    <phoneticPr fontId="4"/>
  </si>
  <si>
    <t>マンション１</t>
    <phoneticPr fontId="4"/>
  </si>
  <si>
    <t>マンション２</t>
  </si>
  <si>
    <t>以下の表で、「着工日」を｛年｝｛月｝｛日｝に分けましょう。</t>
    <rPh sb="0" eb="2">
      <t>イカ</t>
    </rPh>
    <rPh sb="3" eb="4">
      <t>ヒョウ</t>
    </rPh>
    <rPh sb="7" eb="10">
      <t>チャッコウビ</t>
    </rPh>
    <rPh sb="13" eb="14">
      <t>ネン</t>
    </rPh>
    <rPh sb="16" eb="17">
      <t>ツキ</t>
    </rPh>
    <rPh sb="19" eb="20">
      <t>ヒ</t>
    </rPh>
    <rPh sb="22" eb="23">
      <t>ワ</t>
    </rPh>
    <phoneticPr fontId="4"/>
  </si>
  <si>
    <t>（ＹＥＡＲ関数・ＭＯＮＴＨ関数・ＤＡＹ関数＝日付／時刻）</t>
    <rPh sb="5" eb="7">
      <t>カンスウ</t>
    </rPh>
    <rPh sb="13" eb="15">
      <t>カンスウ</t>
    </rPh>
    <rPh sb="19" eb="21">
      <t>カンスウ</t>
    </rPh>
    <rPh sb="22" eb="24">
      <t>ヒヅケ</t>
    </rPh>
    <rPh sb="25" eb="27">
      <t>ジコク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</si>
  <si>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</si>
  <si>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</si>
  <si>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</si>
  <si>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以下の表の「年」「月」「日」を一つの日付にまとめましょう。</t>
    <rPh sb="0" eb="2">
      <t>イカ</t>
    </rPh>
    <rPh sb="3" eb="4">
      <t>ヒョウ</t>
    </rPh>
    <rPh sb="6" eb="7">
      <t>ネン</t>
    </rPh>
    <rPh sb="9" eb="10">
      <t>ツキ</t>
    </rPh>
    <rPh sb="12" eb="13">
      <t>ヒ</t>
    </rPh>
    <rPh sb="15" eb="16">
      <t>ヒト</t>
    </rPh>
    <rPh sb="18" eb="20">
      <t>ヒヅケ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</si>
  <si>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</si>
  <si>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（ＤＡＴＥ関数＝日付／時刻）</t>
    <rPh sb="5" eb="7">
      <t>カンスウ</t>
    </rPh>
    <rPh sb="8" eb="10">
      <t>ヒヅケ</t>
    </rPh>
    <rPh sb="11" eb="13">
      <t>ジコク</t>
    </rPh>
    <phoneticPr fontId="4"/>
  </si>
  <si>
    <t>山田</t>
    <rPh sb="0" eb="2">
      <t>ヤマダ</t>
    </rPh>
    <phoneticPr fontId="4"/>
  </si>
  <si>
    <t>鈴木</t>
    <rPh sb="0" eb="2">
      <t>スズキ</t>
    </rPh>
    <phoneticPr fontId="4"/>
  </si>
  <si>
    <t>橋本</t>
    <rPh sb="0" eb="2">
      <t>ハシモト</t>
    </rPh>
    <phoneticPr fontId="4"/>
  </si>
  <si>
    <t>太田</t>
    <rPh sb="0" eb="2">
      <t>オオタ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</si>
  <si>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</si>
  <si>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(ＰＭＴ関数＝財務）</t>
    <rPh sb="4" eb="6">
      <t>カンスウ</t>
    </rPh>
    <rPh sb="7" eb="9">
      <t>ザイム</t>
    </rPh>
    <phoneticPr fontId="4"/>
  </si>
  <si>
    <t>マイカー購入計画</t>
    <rPh sb="4" eb="6">
      <t>コウニュウ</t>
    </rPh>
    <rPh sb="6" eb="8">
      <t>ケイカク</t>
    </rPh>
    <phoneticPr fontId="4"/>
  </si>
  <si>
    <t>案１</t>
    <rPh sb="0" eb="1">
      <t>アン</t>
    </rPh>
    <phoneticPr fontId="4"/>
  </si>
  <si>
    <t>案２</t>
    <rPh sb="0" eb="1">
      <t>アン</t>
    </rPh>
    <phoneticPr fontId="4"/>
  </si>
  <si>
    <t>案３</t>
    <rPh sb="0" eb="1">
      <t>アン</t>
    </rPh>
    <phoneticPr fontId="4"/>
  </si>
  <si>
    <t>利率(年)</t>
    <rPh sb="0" eb="2">
      <t>リリツ</t>
    </rPh>
    <phoneticPr fontId="4"/>
  </si>
  <si>
    <t>期間(年)</t>
    <rPh sb="0" eb="2">
      <t>キカン</t>
    </rPh>
    <rPh sb="3" eb="4">
      <t>ネン</t>
    </rPh>
    <phoneticPr fontId="4"/>
  </si>
  <si>
    <t>借入金</t>
    <rPh sb="0" eb="1">
      <t>シャク</t>
    </rPh>
    <rPh sb="1" eb="3">
      <t>ニュウキン</t>
    </rPh>
    <phoneticPr fontId="4"/>
  </si>
  <si>
    <t>月返済高</t>
    <rPh sb="0" eb="1">
      <t>ツキ</t>
    </rPh>
    <rPh sb="1" eb="3">
      <t>ヘンサイ</t>
    </rPh>
    <rPh sb="3" eb="4">
      <t>タカ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</si>
  <si>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に「本日日付」を元に、勤続年数・月数・日数を設定しましょう。</t>
    </r>
    <rPh sb="3" eb="5">
      <t>ホンジツ</t>
    </rPh>
    <rPh sb="5" eb="7">
      <t>ヒヅケ</t>
    </rPh>
    <rPh sb="9" eb="10">
      <t>モト</t>
    </rPh>
    <rPh sb="12" eb="14">
      <t>キンゾク</t>
    </rPh>
    <rPh sb="14" eb="16">
      <t>ネンスウ</t>
    </rPh>
    <rPh sb="17" eb="19">
      <t>ツキスウ</t>
    </rPh>
    <rPh sb="20" eb="21">
      <t>ヒ</t>
    </rPh>
    <rPh sb="21" eb="22">
      <t>スウ</t>
    </rPh>
    <phoneticPr fontId="4"/>
  </si>
  <si>
    <r>
      <t>期間を算出する「</t>
    </r>
    <r>
      <rPr>
        <b/>
        <sz val="11"/>
        <color indexed="10"/>
        <rFont val="ＭＳ Ｐゴシック"/>
        <family val="3"/>
        <charset val="128"/>
      </rPr>
      <t>ＤＡＴＥＤＩＦ関数</t>
    </r>
    <r>
      <rPr>
        <sz val="11"/>
        <color theme="1"/>
        <rFont val="ＭＳ Ｐゴシック"/>
        <family val="2"/>
        <charset val="128"/>
        <scheme val="minor"/>
      </rPr>
      <t>」を</t>
    </r>
    <r>
      <rPr>
        <b/>
        <sz val="11"/>
        <color indexed="8"/>
        <rFont val="ＭＳ Ｐゴシック"/>
        <family val="3"/>
        <charset val="128"/>
      </rPr>
      <t>入力</t>
    </r>
    <r>
      <rPr>
        <sz val="11"/>
        <color theme="1"/>
        <rFont val="ＭＳ Ｐゴシック"/>
        <family val="2"/>
        <charset val="128"/>
        <scheme val="minor"/>
      </rPr>
      <t>します。</t>
    </r>
    <rPh sb="0" eb="2">
      <t>キカン</t>
    </rPh>
    <rPh sb="3" eb="5">
      <t>サンシュツ</t>
    </rPh>
    <rPh sb="15" eb="17">
      <t>カンスウ</t>
    </rPh>
    <rPh sb="19" eb="21">
      <t>ニュウリョク</t>
    </rPh>
    <phoneticPr fontId="4"/>
  </si>
  <si>
    <r>
      <t>※注意→「</t>
    </r>
    <r>
      <rPr>
        <b/>
        <sz val="11"/>
        <rFont val="ＭＳ Ｐゴシック"/>
        <family val="3"/>
        <charset val="128"/>
      </rPr>
      <t>本日日付</t>
    </r>
    <r>
      <rPr>
        <sz val="11"/>
        <color theme="1"/>
        <rFont val="ＭＳ Ｐゴシック"/>
        <family val="2"/>
        <charset val="128"/>
        <scheme val="minor"/>
      </rPr>
      <t>」セルは</t>
    </r>
    <r>
      <rPr>
        <b/>
        <sz val="11"/>
        <color indexed="12"/>
        <rFont val="ＭＳ Ｐゴシック"/>
        <family val="3"/>
        <charset val="128"/>
      </rPr>
      <t>絶対参照</t>
    </r>
    <r>
      <rPr>
        <sz val="11"/>
        <color theme="1"/>
        <rFont val="ＭＳ Ｐゴシック"/>
        <family val="2"/>
        <charset val="128"/>
        <scheme val="minor"/>
      </rPr>
      <t>ですね。</t>
    </r>
    <rPh sb="1" eb="3">
      <t>チュウイ</t>
    </rPh>
    <rPh sb="5" eb="7">
      <t>ホンジツ</t>
    </rPh>
    <rPh sb="7" eb="9">
      <t>ヒヅケ</t>
    </rPh>
    <rPh sb="13" eb="15">
      <t>ゼッタイ</t>
    </rPh>
    <rPh sb="15" eb="17">
      <t>サンショウ</t>
    </rPh>
    <phoneticPr fontId="4"/>
  </si>
  <si>
    <r>
      <t>※注意→コピーは右ドラッグ→</t>
    </r>
    <r>
      <rPr>
        <b/>
        <sz val="11"/>
        <color indexed="12"/>
        <rFont val="ＭＳ Ｐゴシック"/>
        <family val="3"/>
        <charset val="128"/>
      </rPr>
      <t>書式なしコピー</t>
    </r>
    <r>
      <rPr>
        <sz val="11"/>
        <color theme="1"/>
        <rFont val="ＭＳ Ｐゴシック"/>
        <family val="2"/>
        <charset val="128"/>
        <scheme val="minor"/>
      </rPr>
      <t>！</t>
    </r>
    <rPh sb="1" eb="3">
      <t>チュウイ</t>
    </rPh>
    <rPh sb="8" eb="9">
      <t>ミギ</t>
    </rPh>
    <rPh sb="14" eb="16">
      <t>ショシキ</t>
    </rPh>
    <phoneticPr fontId="4"/>
  </si>
  <si>
    <t>本日日付</t>
    <rPh sb="0" eb="2">
      <t>ホンジツ</t>
    </rPh>
    <rPh sb="2" eb="4">
      <t>ヒヅケ</t>
    </rPh>
    <phoneticPr fontId="4"/>
  </si>
  <si>
    <t>氏名</t>
    <rPh sb="0" eb="2">
      <t>シメイ</t>
    </rPh>
    <phoneticPr fontId="4"/>
  </si>
  <si>
    <t>入社日</t>
    <rPh sb="0" eb="3">
      <t>ニュウシャビ</t>
    </rPh>
    <phoneticPr fontId="4"/>
  </si>
  <si>
    <t>勤続年数</t>
    <rPh sb="0" eb="2">
      <t>キンゾク</t>
    </rPh>
    <rPh sb="2" eb="4">
      <t>ネンスウ</t>
    </rPh>
    <phoneticPr fontId="4"/>
  </si>
  <si>
    <t>勤続月数</t>
    <rPh sb="0" eb="2">
      <t>キンゾク</t>
    </rPh>
    <rPh sb="2" eb="4">
      <t>ツキスウ</t>
    </rPh>
    <phoneticPr fontId="4"/>
  </si>
  <si>
    <t>勤続日数</t>
    <rPh sb="0" eb="2">
      <t>キンゾク</t>
    </rPh>
    <rPh sb="2" eb="4">
      <t>ニッスウ</t>
    </rPh>
    <phoneticPr fontId="4"/>
  </si>
  <si>
    <t>芥川竜太</t>
    <rPh sb="0" eb="2">
      <t>アクタガワ</t>
    </rPh>
    <rPh sb="2" eb="4">
      <t>リュウタ</t>
    </rPh>
    <phoneticPr fontId="4"/>
  </si>
  <si>
    <t>夏目宗一</t>
    <rPh sb="0" eb="2">
      <t>ナツメ</t>
    </rPh>
    <rPh sb="2" eb="4">
      <t>ソウイチ</t>
    </rPh>
    <phoneticPr fontId="4"/>
  </si>
  <si>
    <t>柳田邦彦</t>
    <rPh sb="0" eb="2">
      <t>ヤナギダ</t>
    </rPh>
    <rPh sb="2" eb="4">
      <t>クニヒコ</t>
    </rPh>
    <phoneticPr fontId="4"/>
  </si>
  <si>
    <t>三浦綾江</t>
    <rPh sb="0" eb="2">
      <t>ミウラ</t>
    </rPh>
    <rPh sb="2" eb="3">
      <t>アヤ</t>
    </rPh>
    <rPh sb="3" eb="4">
      <t>エ</t>
    </rPh>
    <phoneticPr fontId="4"/>
  </si>
  <si>
    <t>松本清二</t>
    <rPh sb="0" eb="2">
      <t>マツモト</t>
    </rPh>
    <rPh sb="2" eb="4">
      <t>セイジ</t>
    </rPh>
    <phoneticPr fontId="4"/>
  </si>
  <si>
    <t>ユーザー定義で「単位」を設定。</t>
    <rPh sb="4" eb="6">
      <t>テイギ</t>
    </rPh>
    <rPh sb="8" eb="10">
      <t>タンイ</t>
    </rPh>
    <rPh sb="12" eb="14">
      <t>セッテイ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</si>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</sst>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¥&quot;#,##0;[Red]&quot;¥&quot;\-#,##0"/>
    <numFmt numFmtId="176" formatCode="#,###&quot;円&quot;"/>
    <numFmt numFmtId="177" formatCode="#,###&quot;個&quot;"/>
    <numFmt numFmtId="178" formatCode="yyyy/mm/dd"/>
    <numFmt numFmtId="179" formatCode="#,###&quot;ｶ月&quot;"/>
    <numFmt numFmtId="180" formatCode="yyyy/mm"/>
    <numFmt numFmtId="181" formatCode="[$-411]ggge&quot;年&quot;mm&quot;月&quot;dd&quot;日&quot;\(aaa\)"/>
    <numFmt numFmtId="182" formatCode="m&quot;月&quot;d&quot;日&quot;;@"/>
    <numFmt numFmtId="183" formatCode="0.0%"/>
    <numFmt numFmtId="184" formatCode="#,###&quot;年&quot;"/>
    <numFmt numFmtId="185" formatCode="#,###&quot;日&quot;"/>
    <numFmt numFmtId="186" formatCode="#,###&quot;月&quot;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4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38" fontId="0" fillId="0" borderId="0" xfId="1" applyFont="1" applyFill="1" applyBorder="1" applyAlignment="1"/>
    <xf numFmtId="0" fontId="0" fillId="3" borderId="5" xfId="0" applyNumberFormat="1" applyFont="1" applyFill="1" applyBorder="1" applyAlignment="1">
      <alignment horizontal="center"/>
    </xf>
    <xf numFmtId="0" fontId="0" fillId="3" borderId="6" xfId="0" applyNumberFormat="1" applyFont="1" applyFill="1" applyBorder="1" applyAlignment="1">
      <alignment horizontal="center"/>
    </xf>
    <xf numFmtId="0" fontId="0" fillId="0" borderId="7" xfId="0" applyNumberFormat="1" applyFont="1" applyFill="1" applyBorder="1" applyAlignment="1"/>
    <xf numFmtId="178" fontId="0" fillId="6" borderId="8" xfId="0" applyNumberFormat="1" applyFont="1" applyFill="1" applyBorder="1" applyAlignment="1">
      <alignment horizontal="center"/>
    </xf>
    <xf numFmtId="179" fontId="0" fillId="0" borderId="8" xfId="0" applyNumberFormat="1" applyFont="1" applyFill="1" applyBorder="1" applyAlignment="1"/>
    <xf numFmtId="180" fontId="0" fillId="6" borderId="8" xfId="0" applyNumberFormat="1" applyFont="1" applyFill="1" applyBorder="1" applyAlignment="1"/>
    <xf numFmtId="0" fontId="0" fillId="0" borderId="9" xfId="0" applyNumberFormat="1" applyFont="1" applyFill="1" applyBorder="1" applyAlignment="1"/>
    <xf numFmtId="178" fontId="0" fillId="6" borderId="10" xfId="0" applyNumberFormat="1" applyFont="1" applyFill="1" applyBorder="1" applyAlignment="1">
      <alignment horizontal="center"/>
    </xf>
    <xf numFmtId="179" fontId="0" fillId="0" borderId="10" xfId="0" applyNumberFormat="1" applyFont="1" applyFill="1" applyBorder="1" applyAlignment="1"/>
    <xf numFmtId="180" fontId="0" fillId="6" borderId="10" xfId="0" applyNumberFormat="1" applyFont="1" applyFill="1" applyBorder="1" applyAlignment="1"/>
    <xf numFmtId="0" fontId="0" fillId="0" borderId="11" xfId="0" applyNumberFormat="1" applyFont="1" applyFill="1" applyBorder="1" applyAlignment="1"/>
    <xf numFmtId="178" fontId="0" fillId="6" borderId="12" xfId="0" applyNumberFormat="1" applyFont="1" applyFill="1" applyBorder="1" applyAlignment="1">
      <alignment horizontal="center"/>
    </xf>
    <xf numFmtId="179" fontId="0" fillId="0" borderId="12" xfId="0" applyNumberFormat="1" applyFont="1" applyFill="1" applyBorder="1" applyAlignment="1"/>
    <xf numFmtId="180" fontId="0" fillId="6" borderId="12" xfId="0" applyNumberFormat="1" applyFont="1" applyFill="1" applyBorder="1" applyAlignment="1"/>
    <xf numFmtId="0" fontId="0" fillId="7" borderId="6" xfId="0" applyNumberFormat="1" applyFont="1" applyFill="1" applyBorder="1" applyAlignment="1">
      <alignment horizontal="center"/>
    </xf>
    <xf numFmtId="0" fontId="0" fillId="7" borderId="13" xfId="0" applyNumberFormat="1" applyFont="1" applyFill="1" applyBorder="1" applyAlignment="1">
      <alignment horizontal="center"/>
    </xf>
    <xf numFmtId="0" fontId="0" fillId="7" borderId="14" xfId="0" applyNumberFormat="1" applyFont="1" applyFill="1" applyBorder="1" applyAlignment="1">
      <alignment horizontal="center"/>
    </xf>
    <xf numFmtId="0" fontId="0" fillId="7" borderId="15" xfId="0" applyNumberFormat="1" applyFont="1" applyFill="1" applyBorder="1" applyAlignment="1">
      <alignment horizontal="center"/>
    </xf>
    <xf numFmtId="178" fontId="0" fillId="0" borderId="8" xfId="0" applyNumberFormat="1" applyFont="1" applyFill="1" applyBorder="1" applyAlignment="1">
      <alignment horizontal="left"/>
    </xf>
    <xf numFmtId="0" fontId="10" fillId="6" borderId="7" xfId="0" applyNumberFormat="1" applyFont="1" applyFill="1" applyBorder="1" applyAlignment="1">
      <alignment horizontal="right"/>
    </xf>
    <xf numFmtId="0" fontId="10" fillId="6" borderId="16" xfId="0" applyNumberFormat="1" applyFont="1" applyFill="1" applyBorder="1" applyAlignment="1"/>
    <xf numFmtId="0" fontId="10" fillId="6" borderId="17" xfId="0" applyNumberFormat="1" applyFont="1" applyFill="1" applyBorder="1" applyAlignment="1"/>
    <xf numFmtId="178" fontId="0" fillId="0" borderId="10" xfId="0" applyNumberFormat="1" applyFont="1" applyFill="1" applyBorder="1" applyAlignment="1">
      <alignment horizontal="left"/>
    </xf>
    <xf numFmtId="0" fontId="10" fillId="6" borderId="9" xfId="0" applyNumberFormat="1" applyFont="1" applyFill="1" applyBorder="1" applyAlignment="1">
      <alignment horizontal="right"/>
    </xf>
    <xf numFmtId="0" fontId="10" fillId="6" borderId="18" xfId="0" applyNumberFormat="1" applyFont="1" applyFill="1" applyBorder="1" applyAlignment="1"/>
    <xf numFmtId="0" fontId="10" fillId="6" borderId="19" xfId="0" applyNumberFormat="1" applyFont="1" applyFill="1" applyBorder="1" applyAlignment="1"/>
    <xf numFmtId="178" fontId="0" fillId="0" borderId="12" xfId="0" applyNumberFormat="1" applyFont="1" applyFill="1" applyBorder="1" applyAlignment="1">
      <alignment horizontal="left"/>
    </xf>
    <xf numFmtId="0" fontId="10" fillId="6" borderId="11" xfId="0" applyNumberFormat="1" applyFont="1" applyFill="1" applyBorder="1" applyAlignment="1">
      <alignment horizontal="right"/>
    </xf>
    <xf numFmtId="0" fontId="10" fillId="6" borderId="20" xfId="0" applyNumberFormat="1" applyFont="1" applyFill="1" applyBorder="1" applyAlignment="1"/>
    <xf numFmtId="0" fontId="10" fillId="6" borderId="21" xfId="0" applyNumberFormat="1" applyFont="1" applyFill="1" applyBorder="1" applyAlignment="1"/>
    <xf numFmtId="0" fontId="10" fillId="0" borderId="0" xfId="0" applyFont="1" applyFill="1">
      <alignment vertical="center"/>
    </xf>
    <xf numFmtId="0" fontId="8" fillId="0" borderId="0" xfId="0" applyFont="1">
      <alignment vertical="center"/>
    </xf>
    <xf numFmtId="0" fontId="0" fillId="0" borderId="18" xfId="0" applyNumberFormat="1" applyFont="1" applyFill="1" applyBorder="1" applyAlignment="1"/>
    <xf numFmtId="0" fontId="0" fillId="7" borderId="18" xfId="0" applyNumberFormat="1" applyFont="1" applyFill="1" applyBorder="1" applyAlignment="1">
      <alignment horizontal="center"/>
    </xf>
    <xf numFmtId="0" fontId="11" fillId="8" borderId="22" xfId="0" applyNumberFormat="1" applyFont="1" applyFill="1" applyBorder="1" applyAlignment="1">
      <alignment horizontal="centerContinuous"/>
    </xf>
    <xf numFmtId="0" fontId="11" fillId="8" borderId="23" xfId="0" applyNumberFormat="1" applyFont="1" applyFill="1" applyBorder="1" applyAlignment="1">
      <alignment horizontal="centerContinuous"/>
    </xf>
    <xf numFmtId="0" fontId="11" fillId="8" borderId="24" xfId="0" applyNumberFormat="1" applyFont="1" applyFill="1" applyBorder="1" applyAlignment="1">
      <alignment horizontal="centerContinuous"/>
    </xf>
    <xf numFmtId="0" fontId="0" fillId="3" borderId="18" xfId="0" applyNumberFormat="1" applyFont="1" applyFill="1" applyBorder="1" applyAlignment="1"/>
    <xf numFmtId="0" fontId="0" fillId="3" borderId="18" xfId="0" applyNumberFormat="1" applyFont="1" applyFill="1" applyBorder="1" applyAlignment="1">
      <alignment horizontal="center"/>
    </xf>
    <xf numFmtId="0" fontId="0" fillId="0" borderId="18" xfId="0" applyNumberFormat="1" applyFont="1" applyFill="1" applyBorder="1" applyAlignment="1">
      <alignment horizontal="center"/>
    </xf>
    <xf numFmtId="183" fontId="0" fillId="0" borderId="18" xfId="3" applyNumberFormat="1" applyFont="1" applyFill="1" applyBorder="1" applyAlignment="1"/>
    <xf numFmtId="0" fontId="5" fillId="0" borderId="18" xfId="0" applyNumberFormat="1" applyFont="1" applyFill="1" applyBorder="1" applyAlignment="1">
      <alignment horizontal="center"/>
    </xf>
    <xf numFmtId="6" fontId="0" fillId="0" borderId="18" xfId="2" applyFont="1" applyFill="1" applyBorder="1" applyAlignment="1"/>
    <xf numFmtId="6" fontId="0" fillId="6" borderId="18" xfId="2" applyFont="1" applyFill="1" applyBorder="1" applyAlignment="1"/>
    <xf numFmtId="0" fontId="8" fillId="0" borderId="0" xfId="0" applyFont="1" applyAlignment="1">
      <alignment vertical="center"/>
    </xf>
    <xf numFmtId="0" fontId="14" fillId="5" borderId="0" xfId="0" applyFont="1" applyFill="1">
      <alignment vertical="center"/>
    </xf>
    <xf numFmtId="14" fontId="15" fillId="0" borderId="0" xfId="0" applyNumberFormat="1" applyFont="1">
      <alignment vertical="center"/>
    </xf>
    <xf numFmtId="0" fontId="0" fillId="9" borderId="25" xfId="0" applyNumberFormat="1" applyFont="1" applyFill="1" applyBorder="1" applyAlignment="1"/>
    <xf numFmtId="0" fontId="0" fillId="9" borderId="16" xfId="0" applyNumberFormat="1" applyFont="1" applyFill="1" applyBorder="1" applyAlignment="1"/>
    <xf numFmtId="179" fontId="0" fillId="9" borderId="16" xfId="0" applyNumberFormat="1" applyFont="1" applyFill="1" applyBorder="1" applyAlignment="1"/>
    <xf numFmtId="2" fontId="0" fillId="9" borderId="17" xfId="0" applyNumberFormat="1" applyFont="1" applyFill="1" applyBorder="1" applyAlignment="1"/>
    <xf numFmtId="0" fontId="0" fillId="0" borderId="26" xfId="0" applyNumberFormat="1" applyFont="1" applyFill="1" applyBorder="1" applyAlignment="1"/>
    <xf numFmtId="178" fontId="0" fillId="0" borderId="18" xfId="0" applyNumberFormat="1" applyFont="1" applyFill="1" applyBorder="1" applyAlignment="1"/>
    <xf numFmtId="184" fontId="0" fillId="6" borderId="18" xfId="0" applyNumberFormat="1" applyFont="1" applyFill="1" applyBorder="1" applyAlignment="1"/>
    <xf numFmtId="179" fontId="0" fillId="6" borderId="18" xfId="0" applyNumberFormat="1" applyFont="1" applyFill="1" applyBorder="1" applyAlignment="1"/>
    <xf numFmtId="185" fontId="0" fillId="6" borderId="19" xfId="0" applyNumberFormat="1" applyFont="1" applyFill="1" applyBorder="1" applyAlignment="1"/>
    <xf numFmtId="186" fontId="0" fillId="6" borderId="18" xfId="0" applyNumberFormat="1" applyFont="1" applyFill="1" applyBorder="1" applyAlignment="1"/>
    <xf numFmtId="0" fontId="0" fillId="0" borderId="27" xfId="0" applyNumberFormat="1" applyFont="1" applyFill="1" applyBorder="1" applyAlignment="1"/>
    <xf numFmtId="178" fontId="0" fillId="0" borderId="20" xfId="0" applyNumberFormat="1" applyFont="1" applyFill="1" applyBorder="1" applyAlignment="1"/>
    <xf numFmtId="184" fontId="0" fillId="6" borderId="20" xfId="0" applyNumberFormat="1" applyFont="1" applyFill="1" applyBorder="1" applyAlignment="1"/>
    <xf numFmtId="179" fontId="0" fillId="6" borderId="20" xfId="0" applyNumberFormat="1" applyFont="1" applyFill="1" applyBorder="1" applyAlignment="1"/>
    <xf numFmtId="185" fontId="0" fillId="6" borderId="21" xfId="0" applyNumberFormat="1" applyFont="1" applyFill="1" applyBorder="1" applyAlignment="1"/>
    <xf numFmtId="186" fontId="0" fillId="6" borderId="20" xfId="0" applyNumberFormat="1" applyFont="1" applyFill="1" applyBorder="1" applyAlignment="1"/>
    <xf numFmtId="0" fontId="16" fillId="0" borderId="0" xfId="0" applyFont="1">
      <alignment vertical="center"/>
    </xf>
    <xf numFmtId="14" fontId="0" fillId="6" borderId="8" xfId="0" applyNumberFormat="1" applyFont="1" applyFill="1" applyBorder="1" applyAlignment="1">
      <alignment horizontal="center"/>
    </xf>
    <xf numFmtId="14" fontId="0" fillId="6" borderId="10" xfId="0" applyNumberFormat="1" applyFont="1" applyFill="1" applyBorder="1" applyAlignment="1">
      <alignment horizontal="center"/>
    </xf>
    <xf numFmtId="14" fontId="0" fillId="6" borderId="12" xfId="0" applyNumberFormat="1" applyFont="1" applyFill="1" applyBorder="1" applyAlignment="1">
      <alignment horizontal="center"/>
    </xf>
    <xf numFmtId="0" fontId="0" fillId="6" borderId="8" xfId="0" applyNumberFormat="1" applyFont="1" applyFill="1" applyBorder="1" applyAlignment="1"/>
    <xf numFmtId="0" fontId="0" fillId="6" borderId="10" xfId="0" applyNumberFormat="1" applyFont="1" applyFill="1" applyBorder="1" applyAlignment="1"/>
    <xf numFmtId="0" fontId="0" fillId="6" borderId="12" xfId="0" applyNumberFormat="1" applyFont="1" applyFill="1" applyBorder="1" applyAlignment="1"/>
    <xf numFmtId="181" fontId="10" fillId="6" borderId="18" xfId="0" applyNumberFormat="1" applyFont="1" applyFill="1" applyBorder="1" applyAlignment="1"/>
    <xf numFmtId="182" fontId="0" fillId="6" borderId="18" xfId="0" applyNumberFormat="1" applyFont="1" applyFill="1" applyBorder="1" applyAlignment="1"/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0" fillId="7" borderId="18" xfId="0" applyNumberFormat="1" applyFont="1" applyFill="1" applyBorder="1" applyAlignment="1"/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1</xdr:row>
      <xdr:rowOff>95250</xdr:rowOff>
    </xdr:from>
    <xdr:to>
      <xdr:col>10</xdr:col>
      <xdr:colOff>171450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00450" y="257175"/>
          <a:ext cx="2705100" cy="87630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３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85725</xdr:rowOff>
    </xdr:from>
    <xdr:to>
      <xdr:col>13</xdr:col>
      <xdr:colOff>180975</xdr:colOff>
      <xdr:row>14</xdr:row>
      <xdr:rowOff>57150</xdr:rowOff>
    </xdr:to>
    <xdr:grpSp>
      <xdr:nvGrpSpPr>
        <xdr:cNvPr id="3" name="Group 674"/>
        <xdr:cNvGrpSpPr>
          <a:grpSpLocks/>
        </xdr:cNvGrpSpPr>
      </xdr:nvGrpSpPr>
      <xdr:grpSpPr bwMode="auto">
        <a:xfrm>
          <a:off x="1133475" y="1762125"/>
          <a:ext cx="7762875" cy="657225"/>
          <a:chOff x="84" y="224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16</xdr:row>
      <xdr:rowOff>114300</xdr:rowOff>
    </xdr:from>
    <xdr:to>
      <xdr:col>1</xdr:col>
      <xdr:colOff>571500</xdr:colOff>
      <xdr:row>17</xdr:row>
      <xdr:rowOff>247650</xdr:rowOff>
    </xdr:to>
    <xdr:pic>
      <xdr:nvPicPr>
        <xdr:cNvPr id="8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2752725"/>
          <a:ext cx="552450" cy="2857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104775</xdr:colOff>
      <xdr:row>17</xdr:row>
      <xdr:rowOff>19050</xdr:rowOff>
    </xdr:from>
    <xdr:to>
      <xdr:col>9</xdr:col>
      <xdr:colOff>457200</xdr:colOff>
      <xdr:row>17</xdr:row>
      <xdr:rowOff>247650</xdr:rowOff>
    </xdr:to>
    <xdr:pic>
      <xdr:nvPicPr>
        <xdr:cNvPr id="9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95925" y="2819400"/>
          <a:ext cx="466725" cy="219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39</xdr:row>
      <xdr:rowOff>142875</xdr:rowOff>
    </xdr:from>
    <xdr:to>
      <xdr:col>1</xdr:col>
      <xdr:colOff>581025</xdr:colOff>
      <xdr:row>41</xdr:row>
      <xdr:rowOff>38100</xdr:rowOff>
    </xdr:to>
    <xdr:pic>
      <xdr:nvPicPr>
        <xdr:cNvPr id="10" name="Picture 75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668655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85725</xdr:colOff>
      <xdr:row>40</xdr:row>
      <xdr:rowOff>9525</xdr:rowOff>
    </xdr:from>
    <xdr:to>
      <xdr:col>9</xdr:col>
      <xdr:colOff>438150</xdr:colOff>
      <xdr:row>41</xdr:row>
      <xdr:rowOff>0</xdr:rowOff>
    </xdr:to>
    <xdr:pic>
      <xdr:nvPicPr>
        <xdr:cNvPr id="11" name="Picture 75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76875" y="671512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58</xdr:row>
      <xdr:rowOff>114300</xdr:rowOff>
    </xdr:from>
    <xdr:to>
      <xdr:col>1</xdr:col>
      <xdr:colOff>581025</xdr:colOff>
      <xdr:row>60</xdr:row>
      <xdr:rowOff>0</xdr:rowOff>
    </xdr:to>
    <xdr:pic>
      <xdr:nvPicPr>
        <xdr:cNvPr id="12" name="Picture 76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984885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58</xdr:row>
      <xdr:rowOff>152400</xdr:rowOff>
    </xdr:from>
    <xdr:to>
      <xdr:col>9</xdr:col>
      <xdr:colOff>542925</xdr:colOff>
      <xdr:row>59</xdr:row>
      <xdr:rowOff>219075</xdr:rowOff>
    </xdr:to>
    <xdr:pic>
      <xdr:nvPicPr>
        <xdr:cNvPr id="13" name="Picture 76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81650" y="9886950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676275</xdr:colOff>
      <xdr:row>69</xdr:row>
      <xdr:rowOff>76200</xdr:rowOff>
    </xdr:from>
    <xdr:to>
      <xdr:col>8</xdr:col>
      <xdr:colOff>47625</xdr:colOff>
      <xdr:row>75</xdr:row>
      <xdr:rowOff>9525</xdr:rowOff>
    </xdr:to>
    <xdr:pic>
      <xdr:nvPicPr>
        <xdr:cNvPr id="14" name="Picture 76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333750" y="11811000"/>
          <a:ext cx="2105025" cy="904875"/>
        </a:xfrm>
        <a:prstGeom prst="rect">
          <a:avLst/>
        </a:prstGeom>
        <a:noFill/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28575</xdr:colOff>
      <xdr:row>78</xdr:row>
      <xdr:rowOff>95250</xdr:rowOff>
    </xdr:from>
    <xdr:to>
      <xdr:col>1</xdr:col>
      <xdr:colOff>581025</xdr:colOff>
      <xdr:row>79</xdr:row>
      <xdr:rowOff>228600</xdr:rowOff>
    </xdr:to>
    <xdr:pic>
      <xdr:nvPicPr>
        <xdr:cNvPr id="15" name="Picture 76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1323975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95250</xdr:colOff>
      <xdr:row>78</xdr:row>
      <xdr:rowOff>152400</xdr:rowOff>
    </xdr:from>
    <xdr:to>
      <xdr:col>9</xdr:col>
      <xdr:colOff>561975</xdr:colOff>
      <xdr:row>79</xdr:row>
      <xdr:rowOff>219075</xdr:rowOff>
    </xdr:to>
    <xdr:pic>
      <xdr:nvPicPr>
        <xdr:cNvPr id="16" name="Picture 77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00700" y="13296900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106</xdr:row>
      <xdr:rowOff>76201</xdr:rowOff>
    </xdr:from>
    <xdr:to>
      <xdr:col>1</xdr:col>
      <xdr:colOff>571500</xdr:colOff>
      <xdr:row>108</xdr:row>
      <xdr:rowOff>19051</xdr:rowOff>
    </xdr:to>
    <xdr:pic>
      <xdr:nvPicPr>
        <xdr:cNvPr id="17" name="Picture 77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17907001"/>
          <a:ext cx="552450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</xdr:colOff>
      <xdr:row>106</xdr:row>
      <xdr:rowOff>57150</xdr:rowOff>
    </xdr:from>
    <xdr:to>
      <xdr:col>9</xdr:col>
      <xdr:colOff>476250</xdr:colOff>
      <xdr:row>107</xdr:row>
      <xdr:rowOff>161925</xdr:rowOff>
    </xdr:to>
    <xdr:pic>
      <xdr:nvPicPr>
        <xdr:cNvPr id="18" name="Picture 77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14975" y="17887950"/>
          <a:ext cx="46672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571501</xdr:colOff>
      <xdr:row>90</xdr:row>
      <xdr:rowOff>76200</xdr:rowOff>
    </xdr:from>
    <xdr:to>
      <xdr:col>13</xdr:col>
      <xdr:colOff>600076</xdr:colOff>
      <xdr:row>106</xdr:row>
      <xdr:rowOff>42041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1" y="15316200"/>
          <a:ext cx="5295900" cy="25566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495300</xdr:colOff>
      <xdr:row>112</xdr:row>
      <xdr:rowOff>76200</xdr:rowOff>
    </xdr:from>
    <xdr:to>
      <xdr:col>13</xdr:col>
      <xdr:colOff>571500</xdr:colOff>
      <xdr:row>114</xdr:row>
      <xdr:rowOff>123825</xdr:rowOff>
    </xdr:to>
    <xdr:sp macro="" textlink="">
      <xdr:nvSpPr>
        <xdr:cNvPr id="19" name="テキスト ボックス 18"/>
        <xdr:cNvSpPr txBox="1"/>
      </xdr:nvSpPr>
      <xdr:spPr>
        <a:xfrm>
          <a:off x="6629400" y="18945225"/>
          <a:ext cx="2657475" cy="3714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ＤＡＴＥＤＩＦ関数は直接入力です。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24"/>
  <sheetViews>
    <sheetView tabSelected="1" workbookViewId="0">
      <selection activeCell="A3" sqref="A3"/>
    </sheetView>
  </sheetViews>
  <sheetFormatPr defaultRowHeight="12.75" customHeight="1" x14ac:dyDescent="0.15"/>
  <cols>
    <col min="1" max="1" width="2.875" style="2" customWidth="1"/>
    <col min="2" max="2" width="8.5" style="1" customWidth="1"/>
    <col min="3" max="4" width="11.75" style="1" customWidth="1"/>
    <col min="5" max="6" width="10.375" style="1" customWidth="1"/>
    <col min="7" max="7" width="11.625" style="1" customWidth="1"/>
    <col min="8" max="8" width="3.5" style="1" customWidth="1"/>
    <col min="9" max="9" width="1.5" style="1" customWidth="1"/>
    <col min="10" max="10" width="8.25" style="1" customWidth="1"/>
    <col min="11" max="12" width="11.75" style="1" customWidth="1"/>
    <col min="13" max="14" width="10.375" style="1" customWidth="1"/>
    <col min="15" max="15" width="11.625" style="1" customWidth="1"/>
    <col min="16" max="16" width="7.875" style="1" customWidth="1"/>
    <col min="17" max="16384" width="9" style="1"/>
  </cols>
  <sheetData>
    <row r="1" spans="1:15" ht="14.25" x14ac:dyDescent="0.15">
      <c r="A1" s="87" t="s">
        <v>55</v>
      </c>
      <c r="B1" s="87"/>
      <c r="C1" s="87"/>
      <c r="D1" s="87"/>
      <c r="E1" s="87"/>
      <c r="F1" s="87"/>
      <c r="G1" s="87"/>
    </row>
    <row r="9" spans="1:15" ht="14.25" thickBot="1" x14ac:dyDescent="0.2">
      <c r="C9" s="88" t="s">
        <v>0</v>
      </c>
      <c r="D9" s="89"/>
      <c r="E9" s="89"/>
      <c r="F9" s="89"/>
      <c r="G9" s="89"/>
      <c r="H9" s="89"/>
      <c r="I9" s="89"/>
      <c r="J9" s="89"/>
      <c r="K9" s="89"/>
      <c r="L9" s="89"/>
      <c r="M9" s="89"/>
      <c r="N9" s="90"/>
      <c r="O9" s="3"/>
    </row>
    <row r="10" spans="1:15" ht="14.25" thickTop="1" x14ac:dyDescent="0.1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3.5" x14ac:dyDescent="0.15">
      <c r="A11" s="1"/>
      <c r="B11" s="4"/>
      <c r="E11" s="5"/>
      <c r="F11" s="6"/>
      <c r="G11" s="7"/>
      <c r="H11" s="8"/>
    </row>
    <row r="12" spans="1:15" ht="13.5" x14ac:dyDescent="0.15">
      <c r="A12" s="1"/>
    </row>
    <row r="13" spans="1:15" ht="13.5" x14ac:dyDescent="0.15">
      <c r="A13" s="1"/>
    </row>
    <row r="14" spans="1:15" ht="13.5" x14ac:dyDescent="0.15">
      <c r="A14" s="1"/>
    </row>
    <row r="15" spans="1:15" ht="13.5" x14ac:dyDescent="0.15">
      <c r="A15" s="1"/>
    </row>
    <row r="16" spans="1:15" ht="13.5" x14ac:dyDescent="0.15">
      <c r="A16" s="1"/>
    </row>
    <row r="17" spans="1:14" ht="13.5" x14ac:dyDescent="0.15">
      <c r="A17" s="1"/>
    </row>
    <row r="18" spans="1:14" ht="14.25" thickBot="1" x14ac:dyDescent="0.2">
      <c r="C18" s="9">
        <v>1</v>
      </c>
      <c r="K18" s="9">
        <v>1</v>
      </c>
    </row>
    <row r="19" spans="1:14" s="13" customFormat="1" ht="14.25" thickTop="1" x14ac:dyDescent="0.15">
      <c r="A19" s="10"/>
      <c r="B19" s="11" t="s">
        <v>1</v>
      </c>
      <c r="C19" s="12"/>
      <c r="J19" s="11" t="s">
        <v>2</v>
      </c>
      <c r="K19" s="12"/>
    </row>
    <row r="21" spans="1:14" ht="13.5" x14ac:dyDescent="0.15">
      <c r="B21" s="2" t="s">
        <v>3</v>
      </c>
      <c r="C21" s="1" t="s">
        <v>4</v>
      </c>
      <c r="K21" s="91" t="s">
        <v>5</v>
      </c>
      <c r="L21" s="91"/>
      <c r="M21" s="91"/>
      <c r="N21" s="91"/>
    </row>
    <row r="22" spans="1:14" ht="13.5" x14ac:dyDescent="0.15">
      <c r="E22" s="1" t="s">
        <v>6</v>
      </c>
      <c r="N22" s="14"/>
    </row>
    <row r="23" spans="1:14" ht="13.5" x14ac:dyDescent="0.15">
      <c r="J23" s="2" t="s">
        <v>3</v>
      </c>
      <c r="K23" s="1" t="s">
        <v>4</v>
      </c>
    </row>
    <row r="24" spans="1:14" ht="13.5" x14ac:dyDescent="0.15">
      <c r="M24" s="1" t="s">
        <v>6</v>
      </c>
    </row>
    <row r="26" spans="1:14" ht="14.25" thickBot="1" x14ac:dyDescent="0.2"/>
    <row r="27" spans="1:14" ht="14.25" thickBot="1" x14ac:dyDescent="0.2">
      <c r="C27" s="15" t="s">
        <v>7</v>
      </c>
      <c r="D27" s="16" t="s">
        <v>8</v>
      </c>
      <c r="E27" s="16" t="s">
        <v>9</v>
      </c>
      <c r="F27" s="16" t="s">
        <v>10</v>
      </c>
      <c r="K27" s="15" t="s">
        <v>7</v>
      </c>
      <c r="L27" s="16" t="s">
        <v>8</v>
      </c>
      <c r="M27" s="16" t="s">
        <v>9</v>
      </c>
      <c r="N27" s="16" t="s">
        <v>10</v>
      </c>
    </row>
    <row r="28" spans="1:14" ht="13.5" x14ac:dyDescent="0.15">
      <c r="C28" s="17" t="s">
        <v>11</v>
      </c>
      <c r="D28" s="18">
        <v>39722</v>
      </c>
      <c r="E28" s="19">
        <v>15</v>
      </c>
      <c r="F28" s="20">
        <f>EOMONTH(D28,E28)</f>
        <v>40209</v>
      </c>
      <c r="K28" s="17" t="s">
        <v>12</v>
      </c>
      <c r="L28" s="79">
        <v>39722</v>
      </c>
      <c r="M28" s="19">
        <v>15</v>
      </c>
      <c r="N28" s="82"/>
    </row>
    <row r="29" spans="1:14" ht="13.5" x14ac:dyDescent="0.15">
      <c r="C29" s="21" t="s">
        <v>13</v>
      </c>
      <c r="D29" s="22">
        <v>36800</v>
      </c>
      <c r="E29" s="23">
        <v>10</v>
      </c>
      <c r="F29" s="24">
        <f>EOMONTH(D29,E29)</f>
        <v>37134</v>
      </c>
      <c r="K29" s="21" t="s">
        <v>13</v>
      </c>
      <c r="L29" s="80">
        <v>36800</v>
      </c>
      <c r="M29" s="23">
        <v>10</v>
      </c>
      <c r="N29" s="83"/>
    </row>
    <row r="30" spans="1:14" ht="13.5" x14ac:dyDescent="0.15">
      <c r="C30" s="21" t="s">
        <v>14</v>
      </c>
      <c r="D30" s="22">
        <v>40101</v>
      </c>
      <c r="E30" s="23">
        <v>8</v>
      </c>
      <c r="F30" s="24">
        <f>EOMONTH(D30,E30)</f>
        <v>40359</v>
      </c>
      <c r="K30" s="21" t="s">
        <v>14</v>
      </c>
      <c r="L30" s="80">
        <v>40101</v>
      </c>
      <c r="M30" s="23">
        <v>8</v>
      </c>
      <c r="N30" s="83"/>
    </row>
    <row r="31" spans="1:14" ht="13.5" x14ac:dyDescent="0.15">
      <c r="C31" s="21" t="s">
        <v>15</v>
      </c>
      <c r="D31" s="22">
        <v>40878</v>
      </c>
      <c r="E31" s="23">
        <v>17</v>
      </c>
      <c r="F31" s="24">
        <f>EOMONTH(D31,E31)</f>
        <v>41425</v>
      </c>
      <c r="K31" s="21" t="s">
        <v>15</v>
      </c>
      <c r="L31" s="80">
        <v>40878</v>
      </c>
      <c r="M31" s="23">
        <v>17</v>
      </c>
      <c r="N31" s="83"/>
    </row>
    <row r="32" spans="1:14" ht="14.25" thickBot="1" x14ac:dyDescent="0.2">
      <c r="C32" s="25" t="s">
        <v>16</v>
      </c>
      <c r="D32" s="26">
        <v>39151</v>
      </c>
      <c r="E32" s="27">
        <v>19</v>
      </c>
      <c r="F32" s="28">
        <f>EOMONTH(D32,E32)</f>
        <v>39752</v>
      </c>
      <c r="K32" s="25" t="s">
        <v>16</v>
      </c>
      <c r="L32" s="81">
        <v>39151</v>
      </c>
      <c r="M32" s="27">
        <v>19</v>
      </c>
      <c r="N32" s="84"/>
    </row>
    <row r="41" spans="2:14" ht="14.25" thickBot="1" x14ac:dyDescent="0.2">
      <c r="C41" s="9">
        <v>2</v>
      </c>
      <c r="K41" s="9">
        <v>2</v>
      </c>
    </row>
    <row r="42" spans="2:14" ht="14.25" thickTop="1" x14ac:dyDescent="0.15">
      <c r="B42" s="11" t="s">
        <v>1</v>
      </c>
      <c r="C42" s="12"/>
      <c r="D42" s="13"/>
      <c r="E42" s="13"/>
      <c r="F42" s="13"/>
      <c r="G42" s="13"/>
      <c r="H42" s="13"/>
      <c r="I42" s="13"/>
      <c r="J42" s="11" t="s">
        <v>1</v>
      </c>
      <c r="K42" s="12"/>
      <c r="L42" s="13"/>
      <c r="M42" s="13"/>
      <c r="N42" s="13"/>
    </row>
    <row r="44" spans="2:14" ht="13.5" x14ac:dyDescent="0.15">
      <c r="K44" s="91" t="s">
        <v>5</v>
      </c>
      <c r="L44" s="91"/>
      <c r="M44" s="91"/>
      <c r="N44" s="91"/>
    </row>
    <row r="46" spans="2:14" ht="13.5" x14ac:dyDescent="0.15">
      <c r="B46" s="2" t="s">
        <v>3</v>
      </c>
      <c r="C46" s="1" t="s">
        <v>17</v>
      </c>
    </row>
    <row r="47" spans="2:14" ht="13.5" x14ac:dyDescent="0.15">
      <c r="C47" s="1" t="s">
        <v>18</v>
      </c>
    </row>
    <row r="50" spans="2:14" ht="14.25" thickBot="1" x14ac:dyDescent="0.2"/>
    <row r="51" spans="2:14" ht="14.25" thickBot="1" x14ac:dyDescent="0.2">
      <c r="C51" s="29" t="s">
        <v>8</v>
      </c>
      <c r="D51" s="30" t="s">
        <v>19</v>
      </c>
      <c r="E51" s="31" t="s">
        <v>20</v>
      </c>
      <c r="F51" s="32" t="s">
        <v>21</v>
      </c>
      <c r="K51" s="29" t="s">
        <v>8</v>
      </c>
      <c r="L51" s="30" t="s">
        <v>19</v>
      </c>
      <c r="M51" s="31" t="s">
        <v>20</v>
      </c>
      <c r="N51" s="32" t="s">
        <v>21</v>
      </c>
    </row>
    <row r="52" spans="2:14" ht="13.5" x14ac:dyDescent="0.15">
      <c r="C52" s="33">
        <v>37895</v>
      </c>
      <c r="D52" s="34">
        <f>YEAR(C52)</f>
        <v>2003</v>
      </c>
      <c r="E52" s="35">
        <f>MONTH(C52)</f>
        <v>10</v>
      </c>
      <c r="F52" s="36">
        <f>DAY(C52)</f>
        <v>1</v>
      </c>
      <c r="K52" s="33">
        <v>37895</v>
      </c>
      <c r="L52" s="34"/>
      <c r="M52" s="35"/>
      <c r="N52" s="36"/>
    </row>
    <row r="53" spans="2:14" ht="13.5" x14ac:dyDescent="0.15">
      <c r="C53" s="37">
        <v>38261</v>
      </c>
      <c r="D53" s="38">
        <f>YEAR(C53)</f>
        <v>2004</v>
      </c>
      <c r="E53" s="39">
        <f>MONTH(C53)</f>
        <v>10</v>
      </c>
      <c r="F53" s="40">
        <f>DAY(C53)</f>
        <v>1</v>
      </c>
      <c r="K53" s="37">
        <v>38261</v>
      </c>
      <c r="L53" s="38"/>
      <c r="M53" s="39"/>
      <c r="N53" s="40"/>
    </row>
    <row r="54" spans="2:14" ht="13.5" x14ac:dyDescent="0.15">
      <c r="C54" s="37">
        <v>37179</v>
      </c>
      <c r="D54" s="38">
        <f>YEAR(C54)</f>
        <v>2001</v>
      </c>
      <c r="E54" s="39">
        <f>MONTH(C54)</f>
        <v>10</v>
      </c>
      <c r="F54" s="40">
        <f>DAY(C54)</f>
        <v>15</v>
      </c>
      <c r="K54" s="37">
        <v>37179</v>
      </c>
      <c r="L54" s="38"/>
      <c r="M54" s="39"/>
      <c r="N54" s="40"/>
    </row>
    <row r="55" spans="2:14" ht="13.5" x14ac:dyDescent="0.15">
      <c r="C55" s="37">
        <v>37591</v>
      </c>
      <c r="D55" s="38">
        <f>YEAR(C55)</f>
        <v>2002</v>
      </c>
      <c r="E55" s="39">
        <f>MONTH(C55)</f>
        <v>12</v>
      </c>
      <c r="F55" s="40">
        <f>DAY(C55)</f>
        <v>1</v>
      </c>
      <c r="K55" s="37">
        <v>37591</v>
      </c>
      <c r="L55" s="38"/>
      <c r="M55" s="39"/>
      <c r="N55" s="40"/>
    </row>
    <row r="56" spans="2:14" ht="14.25" thickBot="1" x14ac:dyDescent="0.2">
      <c r="C56" s="41">
        <v>38421</v>
      </c>
      <c r="D56" s="42">
        <f>YEAR(C56)</f>
        <v>2005</v>
      </c>
      <c r="E56" s="43">
        <f>MONTH(C56)</f>
        <v>3</v>
      </c>
      <c r="F56" s="44">
        <f>DAY(C56)</f>
        <v>10</v>
      </c>
      <c r="K56" s="41">
        <v>38421</v>
      </c>
      <c r="L56" s="42"/>
      <c r="M56" s="43"/>
      <c r="N56" s="44"/>
    </row>
    <row r="60" spans="2:14" ht="14.25" thickBot="1" x14ac:dyDescent="0.2">
      <c r="C60" s="9">
        <v>3</v>
      </c>
      <c r="K60" s="9">
        <v>3</v>
      </c>
    </row>
    <row r="61" spans="2:14" ht="14.25" thickTop="1" x14ac:dyDescent="0.15">
      <c r="B61" s="45" t="s">
        <v>22</v>
      </c>
      <c r="J61" s="11" t="s">
        <v>23</v>
      </c>
    </row>
    <row r="62" spans="2:14" ht="13.5" x14ac:dyDescent="0.15">
      <c r="B62" s="46" t="s">
        <v>23</v>
      </c>
    </row>
    <row r="63" spans="2:14" ht="13.5" x14ac:dyDescent="0.15">
      <c r="C63" s="1" t="s">
        <v>24</v>
      </c>
    </row>
    <row r="65" spans="2:15" ht="13.5" x14ac:dyDescent="0.15">
      <c r="B65" s="47"/>
      <c r="C65" s="48" t="s">
        <v>19</v>
      </c>
      <c r="D65" s="48" t="s">
        <v>20</v>
      </c>
      <c r="E65" s="48" t="s">
        <v>21</v>
      </c>
      <c r="F65" s="92"/>
      <c r="G65" s="92"/>
      <c r="J65" s="47"/>
      <c r="K65" s="48" t="s">
        <v>19</v>
      </c>
      <c r="L65" s="48" t="s">
        <v>20</v>
      </c>
      <c r="M65" s="48" t="s">
        <v>21</v>
      </c>
      <c r="N65" s="92"/>
      <c r="O65" s="92"/>
    </row>
    <row r="66" spans="2:15" ht="13.5" x14ac:dyDescent="0.15">
      <c r="B66" s="47" t="s">
        <v>25</v>
      </c>
      <c r="C66" s="47">
        <v>1972</v>
      </c>
      <c r="D66" s="47">
        <v>3</v>
      </c>
      <c r="E66" s="47">
        <v>6</v>
      </c>
      <c r="F66" s="85">
        <f>DATE(C66,D66,E66)</f>
        <v>26364</v>
      </c>
      <c r="G66" s="85"/>
      <c r="J66" s="47" t="s">
        <v>25</v>
      </c>
      <c r="K66" s="47">
        <v>1972</v>
      </c>
      <c r="L66" s="47">
        <v>3</v>
      </c>
      <c r="M66" s="47">
        <v>6</v>
      </c>
      <c r="N66" s="86"/>
      <c r="O66" s="86"/>
    </row>
    <row r="67" spans="2:15" ht="13.5" x14ac:dyDescent="0.15">
      <c r="B67" s="47" t="s">
        <v>26</v>
      </c>
      <c r="C67" s="47">
        <v>1981</v>
      </c>
      <c r="D67" s="47">
        <v>10</v>
      </c>
      <c r="E67" s="47">
        <v>19</v>
      </c>
      <c r="F67" s="85">
        <f>DATE(C67,D67,E67)</f>
        <v>29878</v>
      </c>
      <c r="G67" s="85"/>
      <c r="J67" s="47" t="s">
        <v>26</v>
      </c>
      <c r="K67" s="47">
        <v>1981</v>
      </c>
      <c r="L67" s="47">
        <v>10</v>
      </c>
      <c r="M67" s="47">
        <v>19</v>
      </c>
      <c r="N67" s="86"/>
      <c r="O67" s="86"/>
    </row>
    <row r="68" spans="2:15" ht="13.5" x14ac:dyDescent="0.15">
      <c r="B68" s="47" t="s">
        <v>27</v>
      </c>
      <c r="C68" s="47">
        <v>1952</v>
      </c>
      <c r="D68" s="47">
        <v>8</v>
      </c>
      <c r="E68" s="47">
        <v>22</v>
      </c>
      <c r="F68" s="85">
        <f>DATE(C68,D68,E68)</f>
        <v>19228</v>
      </c>
      <c r="G68" s="85"/>
      <c r="J68" s="47" t="s">
        <v>27</v>
      </c>
      <c r="K68" s="47">
        <v>1952</v>
      </c>
      <c r="L68" s="47">
        <v>8</v>
      </c>
      <c r="M68" s="47">
        <v>22</v>
      </c>
      <c r="N68" s="86"/>
      <c r="O68" s="86"/>
    </row>
    <row r="69" spans="2:15" ht="13.5" x14ac:dyDescent="0.15">
      <c r="B69" s="47" t="s">
        <v>28</v>
      </c>
      <c r="C69" s="47">
        <v>1977</v>
      </c>
      <c r="D69" s="47">
        <v>12</v>
      </c>
      <c r="E69" s="47">
        <v>7</v>
      </c>
      <c r="F69" s="85">
        <f>DATE(C69,D69,E69)</f>
        <v>28466</v>
      </c>
      <c r="G69" s="85"/>
      <c r="J69" s="47" t="s">
        <v>28</v>
      </c>
      <c r="K69" s="47">
        <v>1977</v>
      </c>
      <c r="L69" s="47">
        <v>12</v>
      </c>
      <c r="M69" s="47">
        <v>7</v>
      </c>
      <c r="N69" s="86"/>
      <c r="O69" s="86"/>
    </row>
    <row r="80" spans="2:15" ht="14.25" thickBot="1" x14ac:dyDescent="0.2">
      <c r="C80" s="9">
        <v>4</v>
      </c>
      <c r="K80" s="9">
        <v>4</v>
      </c>
    </row>
    <row r="81" spans="2:14" ht="14.25" thickTop="1" x14ac:dyDescent="0.15">
      <c r="B81" s="46" t="s">
        <v>29</v>
      </c>
      <c r="J81" s="46" t="s">
        <v>1</v>
      </c>
    </row>
    <row r="83" spans="2:14" ht="13.5" x14ac:dyDescent="0.15">
      <c r="C83" s="1" t="s">
        <v>30</v>
      </c>
    </row>
    <row r="85" spans="2:14" ht="13.5" x14ac:dyDescent="0.15">
      <c r="C85" s="49" t="s">
        <v>31</v>
      </c>
      <c r="D85" s="50"/>
      <c r="E85" s="50"/>
      <c r="F85" s="51"/>
      <c r="K85" s="49" t="s">
        <v>31</v>
      </c>
      <c r="L85" s="50"/>
      <c r="M85" s="50"/>
      <c r="N85" s="51"/>
    </row>
    <row r="86" spans="2:14" ht="13.5" x14ac:dyDescent="0.15">
      <c r="C86" s="52"/>
      <c r="D86" s="53" t="s">
        <v>32</v>
      </c>
      <c r="E86" s="53" t="s">
        <v>33</v>
      </c>
      <c r="F86" s="53" t="s">
        <v>34</v>
      </c>
      <c r="K86" s="52"/>
      <c r="L86" s="53" t="s">
        <v>32</v>
      </c>
      <c r="M86" s="53" t="s">
        <v>33</v>
      </c>
      <c r="N86" s="53" t="s">
        <v>34</v>
      </c>
    </row>
    <row r="87" spans="2:14" ht="13.5" x14ac:dyDescent="0.15">
      <c r="C87" s="54" t="s">
        <v>35</v>
      </c>
      <c r="D87" s="55">
        <v>3.4000000000000002E-2</v>
      </c>
      <c r="E87" s="55">
        <v>3.4000000000000002E-2</v>
      </c>
      <c r="F87" s="55">
        <v>3.4000000000000002E-2</v>
      </c>
      <c r="K87" s="54" t="s">
        <v>35</v>
      </c>
      <c r="L87" s="55">
        <v>3.4000000000000002E-2</v>
      </c>
      <c r="M87" s="55">
        <v>3.4000000000000002E-2</v>
      </c>
      <c r="N87" s="55">
        <v>3.4000000000000002E-2</v>
      </c>
    </row>
    <row r="88" spans="2:14" ht="13.5" x14ac:dyDescent="0.15">
      <c r="C88" s="54" t="s">
        <v>36</v>
      </c>
      <c r="D88" s="47">
        <v>5</v>
      </c>
      <c r="E88" s="47">
        <v>4</v>
      </c>
      <c r="F88" s="47">
        <v>3</v>
      </c>
      <c r="K88" s="54" t="s">
        <v>36</v>
      </c>
      <c r="L88" s="47">
        <v>5</v>
      </c>
      <c r="M88" s="47">
        <v>4</v>
      </c>
      <c r="N88" s="47">
        <v>3</v>
      </c>
    </row>
    <row r="89" spans="2:14" ht="13.5" x14ac:dyDescent="0.15">
      <c r="C89" s="56" t="s">
        <v>37</v>
      </c>
      <c r="D89" s="57">
        <v>1500000</v>
      </c>
      <c r="E89" s="57">
        <v>1800000</v>
      </c>
      <c r="F89" s="57">
        <v>2100000</v>
      </c>
      <c r="K89" s="56" t="s">
        <v>37</v>
      </c>
      <c r="L89" s="57">
        <v>1500000</v>
      </c>
      <c r="M89" s="57">
        <v>1800000</v>
      </c>
      <c r="N89" s="57">
        <v>2100000</v>
      </c>
    </row>
    <row r="90" spans="2:14" ht="13.5" x14ac:dyDescent="0.15">
      <c r="C90" s="54" t="s">
        <v>38</v>
      </c>
      <c r="D90" s="58">
        <f>-PMT(D87/12,D88*12,D89)</f>
        <v>27220.494307044311</v>
      </c>
      <c r="E90" s="58">
        <f>-PMT(E87/12,E88*12,E89)</f>
        <v>40160.800485128217</v>
      </c>
      <c r="F90" s="58">
        <f>-PMT(F87/12,F88*12,F89)</f>
        <v>61441.428010218602</v>
      </c>
      <c r="K90" s="54" t="s">
        <v>38</v>
      </c>
      <c r="L90" s="58"/>
      <c r="M90" s="58"/>
      <c r="N90" s="58"/>
    </row>
    <row r="108" spans="2:12" ht="14.25" thickBot="1" x14ac:dyDescent="0.2">
      <c r="C108" s="9">
        <v>5</v>
      </c>
      <c r="K108" s="9">
        <v>5</v>
      </c>
    </row>
    <row r="109" spans="2:12" ht="14.25" thickTop="1" x14ac:dyDescent="0.15">
      <c r="B109" s="59" t="s">
        <v>39</v>
      </c>
      <c r="J109" s="59" t="s">
        <v>39</v>
      </c>
    </row>
    <row r="110" spans="2:12" ht="13.5" x14ac:dyDescent="0.15">
      <c r="C110" s="1" t="s">
        <v>40</v>
      </c>
      <c r="K110" s="1" t="s">
        <v>40</v>
      </c>
    </row>
    <row r="111" spans="2:12" ht="13.5" x14ac:dyDescent="0.15">
      <c r="D111" s="1" t="s">
        <v>41</v>
      </c>
      <c r="L111" s="1" t="s">
        <v>41</v>
      </c>
    </row>
    <row r="112" spans="2:12" ht="13.5" x14ac:dyDescent="0.15">
      <c r="D112" t="s">
        <v>42</v>
      </c>
      <c r="L112" t="s">
        <v>42</v>
      </c>
    </row>
    <row r="117" spans="3:15" ht="14.25" thickBot="1" x14ac:dyDescent="0.2">
      <c r="C117" s="60" t="s">
        <v>43</v>
      </c>
      <c r="D117" s="61">
        <f ca="1">TODAY()</f>
        <v>41578</v>
      </c>
      <c r="K117" s="60" t="s">
        <v>43</v>
      </c>
      <c r="L117" s="61">
        <f ca="1">TODAY()</f>
        <v>41578</v>
      </c>
    </row>
    <row r="118" spans="3:15" ht="13.5" x14ac:dyDescent="0.15">
      <c r="C118" s="62" t="s">
        <v>44</v>
      </c>
      <c r="D118" s="63" t="s">
        <v>45</v>
      </c>
      <c r="E118" s="63" t="s">
        <v>46</v>
      </c>
      <c r="F118" s="64" t="s">
        <v>47</v>
      </c>
      <c r="G118" s="65" t="s">
        <v>48</v>
      </c>
      <c r="K118" s="62" t="s">
        <v>44</v>
      </c>
      <c r="L118" s="63" t="s">
        <v>45</v>
      </c>
      <c r="M118" s="63" t="s">
        <v>46</v>
      </c>
      <c r="N118" s="64" t="s">
        <v>47</v>
      </c>
      <c r="O118" s="65" t="s">
        <v>48</v>
      </c>
    </row>
    <row r="119" spans="3:15" ht="13.5" x14ac:dyDescent="0.15">
      <c r="C119" s="66" t="s">
        <v>49</v>
      </c>
      <c r="D119" s="67">
        <v>35156</v>
      </c>
      <c r="E119" s="68">
        <f ca="1">DATEDIF(D119,$D$117,"y")</f>
        <v>17</v>
      </c>
      <c r="F119" s="69">
        <f ca="1">DATEDIF(D119,$D$117,"m")</f>
        <v>210</v>
      </c>
      <c r="G119" s="70">
        <f ca="1">DATEDIF(D119,$D$117,"d")</f>
        <v>6422</v>
      </c>
      <c r="K119" s="66" t="s">
        <v>49</v>
      </c>
      <c r="L119" s="67">
        <v>35156</v>
      </c>
      <c r="M119" s="68"/>
      <c r="N119" s="71"/>
      <c r="O119" s="70"/>
    </row>
    <row r="120" spans="3:15" ht="13.5" x14ac:dyDescent="0.15">
      <c r="C120" s="66" t="s">
        <v>50</v>
      </c>
      <c r="D120" s="67">
        <v>32669</v>
      </c>
      <c r="E120" s="68">
        <f ca="1">DATEDIF(D120,$D$117,"y")</f>
        <v>24</v>
      </c>
      <c r="F120" s="69">
        <f ca="1">DATEDIF(D120,$D$117,"m")</f>
        <v>292</v>
      </c>
      <c r="G120" s="70">
        <f ca="1">DATEDIF(D120,$D$117,"d")</f>
        <v>8909</v>
      </c>
      <c r="K120" s="66" t="s">
        <v>50</v>
      </c>
      <c r="L120" s="67">
        <v>32669</v>
      </c>
      <c r="M120" s="68"/>
      <c r="N120" s="71"/>
      <c r="O120" s="70"/>
    </row>
    <row r="121" spans="3:15" ht="13.5" x14ac:dyDescent="0.15">
      <c r="C121" s="66" t="s">
        <v>51</v>
      </c>
      <c r="D121" s="67">
        <v>31138</v>
      </c>
      <c r="E121" s="68">
        <f ca="1">DATEDIF(D121,$D$117,"y")</f>
        <v>28</v>
      </c>
      <c r="F121" s="69">
        <f ca="1">DATEDIF(D121,$D$117,"m")</f>
        <v>342</v>
      </c>
      <c r="G121" s="70">
        <f ca="1">DATEDIF(D121,$D$117,"d")</f>
        <v>10440</v>
      </c>
      <c r="K121" s="66" t="s">
        <v>51</v>
      </c>
      <c r="L121" s="67">
        <v>31138</v>
      </c>
      <c r="M121" s="68"/>
      <c r="N121" s="71"/>
      <c r="O121" s="70"/>
    </row>
    <row r="122" spans="3:15" ht="13.5" x14ac:dyDescent="0.15">
      <c r="C122" s="66" t="s">
        <v>52</v>
      </c>
      <c r="D122" s="67">
        <v>33817</v>
      </c>
      <c r="E122" s="68">
        <f ca="1">DATEDIF(D122,$D$117,"y")</f>
        <v>21</v>
      </c>
      <c r="F122" s="69">
        <f ca="1">DATEDIF(D122,$D$117,"m")</f>
        <v>254</v>
      </c>
      <c r="G122" s="70">
        <f ca="1">DATEDIF(D122,$D$117,"d")</f>
        <v>7761</v>
      </c>
      <c r="K122" s="66" t="s">
        <v>52</v>
      </c>
      <c r="L122" s="67">
        <v>33817</v>
      </c>
      <c r="M122" s="68"/>
      <c r="N122" s="71"/>
      <c r="O122" s="70"/>
    </row>
    <row r="123" spans="3:15" ht="14.25" thickBot="1" x14ac:dyDescent="0.2">
      <c r="C123" s="72" t="s">
        <v>53</v>
      </c>
      <c r="D123" s="73">
        <v>36251</v>
      </c>
      <c r="E123" s="74">
        <f ca="1">DATEDIF(D123,$D$117,"y")</f>
        <v>14</v>
      </c>
      <c r="F123" s="75">
        <f ca="1">DATEDIF(D123,$D$117,"m")</f>
        <v>174</v>
      </c>
      <c r="G123" s="76">
        <f ca="1">DATEDIF(D123,$D$117,"d")</f>
        <v>5327</v>
      </c>
      <c r="K123" s="72" t="s">
        <v>53</v>
      </c>
      <c r="L123" s="73">
        <v>36251</v>
      </c>
      <c r="M123" s="74"/>
      <c r="N123" s="77"/>
      <c r="O123" s="76"/>
    </row>
    <row r="124" spans="3:15" ht="13.5" x14ac:dyDescent="0.15">
      <c r="E124" s="78" t="s">
        <v>54</v>
      </c>
      <c r="M124" s="78" t="s">
        <v>54</v>
      </c>
    </row>
  </sheetData>
  <mergeCells count="14">
    <mergeCell ref="A1:G1"/>
    <mergeCell ref="C9:N9"/>
    <mergeCell ref="K21:N21"/>
    <mergeCell ref="K44:N44"/>
    <mergeCell ref="F65:G65"/>
    <mergeCell ref="N65:O65"/>
    <mergeCell ref="F69:G69"/>
    <mergeCell ref="N69:O69"/>
    <mergeCell ref="F66:G66"/>
    <mergeCell ref="N66:O66"/>
    <mergeCell ref="F67:G67"/>
    <mergeCell ref="N67:O67"/>
    <mergeCell ref="F68:G68"/>
    <mergeCell ref="N68:O68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2013-10-20T04:48:03Z</dcterms:created>
  <dcterms:modified xsi:type="dcterms:W3CDTF">2013-10-31T05:17:47Z</dcterms:modified>
</cp:coreProperties>
</file>