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5" i="1" l="1"/>
  <c r="E126" i="1"/>
  <c r="E127" i="1"/>
  <c r="E128" i="1"/>
  <c r="E129" i="1"/>
  <c r="E130" i="1"/>
  <c r="F104" i="1"/>
  <c r="P192" i="1" l="1"/>
  <c r="P191" i="1"/>
  <c r="P190" i="1"/>
  <c r="P189" i="1"/>
  <c r="P188" i="1"/>
  <c r="P187" i="1"/>
  <c r="P186" i="1"/>
  <c r="P185" i="1"/>
  <c r="P184" i="1"/>
  <c r="P183" i="1"/>
  <c r="F182" i="1"/>
  <c r="E182" i="1"/>
  <c r="P182" i="1"/>
  <c r="E181" i="1"/>
  <c r="F181" i="1" s="1"/>
  <c r="E180" i="1"/>
  <c r="F180" i="1" s="1"/>
  <c r="E179" i="1"/>
  <c r="F179" i="1" s="1"/>
  <c r="E178" i="1"/>
  <c r="F178" i="1" s="1"/>
  <c r="E177" i="1"/>
  <c r="F177" i="1" s="1"/>
  <c r="E176" i="1"/>
  <c r="F176" i="1" s="1"/>
  <c r="E175" i="1"/>
  <c r="F175" i="1" s="1"/>
  <c r="E174" i="1"/>
  <c r="F174" i="1" s="1"/>
  <c r="E173" i="1"/>
  <c r="F173" i="1" s="1"/>
  <c r="E172" i="1"/>
  <c r="F172" i="1" s="1"/>
  <c r="D130" i="1"/>
  <c r="D129" i="1"/>
  <c r="D128" i="1"/>
  <c r="D127" i="1"/>
  <c r="D126" i="1"/>
  <c r="D125" i="1"/>
  <c r="E124" i="1"/>
  <c r="D124" i="1"/>
  <c r="M110" i="1"/>
  <c r="E110" i="1"/>
  <c r="F109" i="1"/>
  <c r="F108" i="1"/>
  <c r="F107" i="1"/>
  <c r="F106" i="1"/>
  <c r="F105" i="1"/>
  <c r="F110" i="1" s="1"/>
  <c r="F93" i="1"/>
  <c r="E93" i="1"/>
  <c r="F92" i="1"/>
  <c r="E92" i="1"/>
  <c r="F91" i="1"/>
  <c r="E91" i="1"/>
  <c r="F90" i="1"/>
  <c r="E90" i="1"/>
  <c r="N72" i="1"/>
  <c r="N71" i="1"/>
  <c r="N70" i="1"/>
  <c r="F64" i="1"/>
  <c r="G64" i="1" s="1"/>
  <c r="F63" i="1"/>
  <c r="G63" i="1" s="1"/>
  <c r="F62" i="1"/>
  <c r="G62" i="1" s="1"/>
  <c r="F183" i="1" l="1"/>
  <c r="F185" i="1" s="1"/>
  <c r="E183" i="1"/>
</calcChain>
</file>

<file path=xl/comments1.xml><?xml version="1.0" encoding="utf-8"?>
<comments xmlns="http://schemas.openxmlformats.org/spreadsheetml/2006/main">
  <authors>
    <author>根津良彦</author>
  </authors>
  <commentList>
    <comment ref="F6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FLOOR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(E62,D62)
</t>
        </r>
        <r>
          <rPr>
            <sz val="11"/>
            <color indexed="81"/>
            <rFont val="ＭＳ Ｐゴシック"/>
            <family val="3"/>
            <charset val="128"/>
          </rPr>
          <t>これで</t>
        </r>
        <r>
          <rPr>
            <b/>
            <sz val="11"/>
            <color indexed="10"/>
            <rFont val="ＭＳ Ｐゴシック"/>
            <family val="3"/>
            <charset val="128"/>
          </rPr>
          <t>過剰にならない</t>
        </r>
        <r>
          <rPr>
            <b/>
            <sz val="11"/>
            <color indexed="12"/>
            <rFont val="ＭＳ Ｐゴシック"/>
            <family val="3"/>
            <charset val="128"/>
          </rPr>
          <t>出荷単位に対応した総数</t>
        </r>
        <r>
          <rPr>
            <sz val="11"/>
            <color indexed="81"/>
            <rFont val="ＭＳ Ｐゴシック"/>
            <family val="3"/>
            <charset val="128"/>
          </rPr>
          <t>が算出されます。</t>
        </r>
      </text>
    </comment>
    <comment ref="G6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=F62/D62
「注文総数」を「注文単位」で割るれば</t>
        </r>
        <r>
          <rPr>
            <b/>
            <sz val="11"/>
            <color indexed="10"/>
            <rFont val="ＭＳ Ｐゴシック"/>
            <family val="3"/>
            <charset val="128"/>
          </rPr>
          <t>最終の注文単位</t>
        </r>
        <r>
          <rPr>
            <b/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N7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FLOOR</t>
        </r>
        <r>
          <rPr>
            <b/>
            <sz val="11"/>
            <color indexed="81"/>
            <rFont val="ＭＳ Ｐゴシック"/>
            <family val="3"/>
            <charset val="128"/>
          </rPr>
          <t>(L70,K70)</t>
        </r>
        <r>
          <rPr>
            <b/>
            <sz val="11"/>
            <color indexed="17"/>
            <rFont val="ＭＳ Ｐゴシック"/>
            <family val="3"/>
            <charset val="128"/>
          </rPr>
          <t>/</t>
        </r>
        <r>
          <rPr>
            <b/>
            <sz val="11"/>
            <color indexed="12"/>
            <rFont val="ＭＳ Ｐゴシック"/>
            <family val="3"/>
            <charset val="128"/>
          </rPr>
          <t xml:space="preserve">K70
</t>
        </r>
        <r>
          <rPr>
            <b/>
            <sz val="11"/>
            <color indexed="8"/>
            <rFont val="ＭＳ Ｐゴシック"/>
            <family val="3"/>
            <charset val="128"/>
          </rPr>
          <t>「ＦＬＯＯＲ関数」を設定後、</t>
        </r>
        <r>
          <rPr>
            <b/>
            <sz val="11"/>
            <color indexed="10"/>
            <rFont val="ＭＳ Ｐゴシック"/>
            <family val="3"/>
            <charset val="128"/>
          </rPr>
          <t>ＯＫを押さず！</t>
        </r>
        <r>
          <rPr>
            <b/>
            <sz val="11"/>
            <color indexed="8"/>
            <rFont val="ＭＳ Ｐゴシック"/>
            <family val="3"/>
            <charset val="128"/>
          </rPr>
          <t xml:space="preserve">
｛数式バー｝で</t>
        </r>
        <r>
          <rPr>
            <b/>
            <sz val="11"/>
            <color indexed="12"/>
            <rFont val="ＭＳ Ｐゴシック"/>
            <family val="3"/>
            <charset val="128"/>
          </rPr>
          <t>「出荷単位」のセルで割ります</t>
        </r>
        <r>
          <rPr>
            <b/>
            <sz val="11"/>
            <color indexed="8"/>
            <rFont val="ＭＳ Ｐゴシック"/>
            <family val="3"/>
            <charset val="128"/>
          </rPr>
          <t>。</t>
        </r>
      </text>
    </comment>
    <comment ref="E9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1"/>
            <color indexed="81"/>
            <rFont val="ＭＳ Ｐゴシック"/>
            <family val="3"/>
            <charset val="128"/>
          </rPr>
          <t>(C90,D90)</t>
        </r>
      </text>
    </comment>
    <comment ref="F9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=E90/D90</t>
        </r>
      </text>
    </comment>
    <comment ref="F10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1"/>
            <color indexed="81"/>
            <rFont val="ＭＳ Ｐゴシック"/>
            <family val="3"/>
            <charset val="128"/>
          </rPr>
          <t>(E104,D104)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D104</t>
        </r>
      </text>
    </comment>
    <comment ref="D1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1"/>
            <color indexed="81"/>
            <rFont val="ＭＳ Ｐゴシック"/>
            <family val="3"/>
            <charset val="128"/>
          </rPr>
          <t>(C124,"</t>
        </r>
        <r>
          <rPr>
            <b/>
            <sz val="11"/>
            <color indexed="12"/>
            <rFont val="ＭＳ Ｐゴシック"/>
            <family val="3"/>
            <charset val="128"/>
          </rPr>
          <t>00:15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時間の入力に注意しましょう
</t>
        </r>
        <r>
          <rPr>
            <b/>
            <sz val="11"/>
            <color indexed="12"/>
            <rFont val="ＭＳ Ｐゴシック"/>
            <family val="3"/>
            <charset val="128"/>
          </rPr>
          <t>"00:15"と入力</t>
        </r>
      </text>
    </comment>
    <comment ref="E12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1"/>
            <color indexed="81"/>
            <rFont val="ＭＳ Ｐゴシック"/>
            <family val="3"/>
            <charset val="128"/>
          </rPr>
          <t>(C124,"00:30")</t>
        </r>
      </text>
    </comment>
    <comment ref="F17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1"/>
            <color indexed="81"/>
            <rFont val="ＭＳ Ｐゴシック"/>
            <family val="3"/>
            <charset val="128"/>
          </rPr>
          <t>(E172,</t>
        </r>
        <r>
          <rPr>
            <b/>
            <sz val="11"/>
            <color indexed="12"/>
            <rFont val="ＭＳ Ｐゴシック"/>
            <family val="3"/>
            <charset val="128"/>
          </rPr>
          <t>"00:10"</t>
        </r>
        <r>
          <rPr>
            <b/>
            <sz val="11"/>
            <color indexed="81"/>
            <rFont val="ＭＳ Ｐゴシック"/>
            <family val="3"/>
            <charset val="128"/>
          </rPr>
          <t>)
シリアル値は「書式」で「時刻」に設定します。</t>
        </r>
      </text>
    </comment>
    <comment ref="F18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(F172:F182)
「セルの書式設定」の
｛</t>
        </r>
        <r>
          <rPr>
            <b/>
            <sz val="11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1"/>
            <color indexed="12"/>
            <rFont val="ＭＳ Ｐゴシック"/>
            <family val="3"/>
            <charset val="128"/>
          </rPr>
          <t>24時間を越える時間の合計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では
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 を設定します。</t>
        </r>
      </text>
    </comment>
    <comment ref="F18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=F183/</t>
        </r>
        <r>
          <rPr>
            <b/>
            <sz val="11"/>
            <color indexed="12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*970
給与の算定にする基準の時間は
</t>
        </r>
        <r>
          <rPr>
            <b/>
            <sz val="11"/>
            <color indexed="10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 で割ります。</t>
        </r>
      </text>
    </comment>
  </commentList>
</comments>
</file>

<file path=xl/sharedStrings.xml><?xml version="1.0" encoding="utf-8"?>
<sst xmlns="http://schemas.openxmlformats.org/spreadsheetml/2006/main" count="150" uniqueCount="92">
  <si>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</si>
  <si>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</si>
  <si>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</si>
  <si>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</si>
  <si>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</si>
  <si>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</si>
  <si>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</si>
  <si>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</si>
  <si>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</si>
  <si>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</si>
  <si>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</si>
  <si>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</si>
  <si>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</si>
  <si>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</si>
  <si>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</si>
  <si>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</si>
  <si>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</si>
  <si>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</si>
  <si>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</si>
  <si>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</si>
  <si>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</si>
  <si>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ＦＬＯＯＲ</t>
    </r>
    <r>
      <rPr>
        <b/>
        <sz val="11"/>
        <rFont val="ＭＳ Ｐゴシック"/>
        <family val="3"/>
        <charset val="128"/>
      </rPr>
      <t>関数ー「数学／三角」関数－１</t>
    </r>
    <rPh sb="5" eb="7">
      <t>カンスウ</t>
    </rPh>
    <rPh sb="9" eb="11">
      <t>スウガク</t>
    </rPh>
    <rPh sb="12" eb="14">
      <t>サンカク</t>
    </rPh>
    <rPh sb="15" eb="17">
      <t>カンスウ</t>
    </rPh>
    <phoneticPr fontId="4"/>
  </si>
  <si>
    <r>
      <t>シーリング＝意味は「床」の事ですが、</t>
    </r>
    <r>
      <rPr>
        <b/>
        <sz val="11"/>
        <color indexed="10"/>
        <rFont val="ＭＳ Ｐゴシック"/>
        <family val="3"/>
        <charset val="128"/>
      </rPr>
      <t>「基準」となる値の倍数になるように、「切り捨てた」数値</t>
    </r>
    <r>
      <rPr>
        <b/>
        <sz val="11"/>
        <rFont val="ＭＳ Ｐゴシック"/>
        <family val="3"/>
        <charset val="128"/>
      </rPr>
      <t>を返します。</t>
    </r>
    <rPh sb="6" eb="8">
      <t>イミ</t>
    </rPh>
    <rPh sb="10" eb="11">
      <t>ユカ</t>
    </rPh>
    <rPh sb="13" eb="14">
      <t>コト</t>
    </rPh>
    <rPh sb="19" eb="21">
      <t>キジュン</t>
    </rPh>
    <rPh sb="25" eb="26">
      <t>アタイ</t>
    </rPh>
    <rPh sb="27" eb="29">
      <t>バイスウ</t>
    </rPh>
    <rPh sb="37" eb="38">
      <t>キ</t>
    </rPh>
    <rPh sb="39" eb="40">
      <t>ス</t>
    </rPh>
    <rPh sb="43" eb="45">
      <t>スウチ</t>
    </rPh>
    <rPh sb="46" eb="47">
      <t>カエ</t>
    </rPh>
    <phoneticPr fontId="4"/>
  </si>
  <si>
    <t>例えば</t>
    <rPh sb="0" eb="1">
      <t>タト</t>
    </rPh>
    <phoneticPr fontId="4"/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</si>
  <si>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余らないように注文する</t>
    </r>
    <r>
      <rPr>
        <sz val="12"/>
        <rFont val="ＭＳ Ｐゴシック"/>
        <family val="3"/>
        <charset val="128"/>
      </rPr>
      <t>数量を求めましょう。</t>
    </r>
    <rPh sb="2" eb="3">
      <t>アマ</t>
    </rPh>
    <rPh sb="9" eb="11">
      <t>チュウモン</t>
    </rPh>
    <rPh sb="13" eb="15">
      <t>スウリョウ</t>
    </rPh>
    <rPh sb="16" eb="17">
      <t>モト</t>
    </rPh>
    <phoneticPr fontId="4"/>
  </si>
  <si>
    <t>商品</t>
    <rPh sb="0" eb="2">
      <t>ショウヒン</t>
    </rPh>
    <phoneticPr fontId="4"/>
  </si>
  <si>
    <t>出荷単位</t>
    <rPh sb="0" eb="2">
      <t>シュッカ</t>
    </rPh>
    <rPh sb="2" eb="4">
      <t>タンイ</t>
    </rPh>
    <phoneticPr fontId="4"/>
  </si>
  <si>
    <t>販売見込</t>
    <rPh sb="0" eb="2">
      <t>ハンバイ</t>
    </rPh>
    <rPh sb="2" eb="4">
      <t>ミコ</t>
    </rPh>
    <phoneticPr fontId="4"/>
  </si>
  <si>
    <t>注文総数</t>
    <rPh sb="0" eb="2">
      <t>チュウモン</t>
    </rPh>
    <rPh sb="2" eb="4">
      <t>ソウスウ</t>
    </rPh>
    <phoneticPr fontId="4"/>
  </si>
  <si>
    <t>注文単位</t>
    <rPh sb="0" eb="2">
      <t>チュウモン</t>
    </rPh>
    <rPh sb="2" eb="4">
      <t>タンイ</t>
    </rPh>
    <phoneticPr fontId="4"/>
  </si>
  <si>
    <t>必要数</t>
    <rPh sb="0" eb="3">
      <t>ヒツヨウスウ</t>
    </rPh>
    <phoneticPr fontId="4"/>
  </si>
  <si>
    <t>鉛筆</t>
    <rPh sb="0" eb="2">
      <t>エンピツ</t>
    </rPh>
    <phoneticPr fontId="4"/>
  </si>
  <si>
    <t>ボールペン</t>
    <phoneticPr fontId="4"/>
  </si>
  <si>
    <t>消しゴム</t>
    <rPh sb="0" eb="1">
      <t>ケ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</si>
  <si>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</si>
  <si>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</si>
  <si>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注文単位数を一発で算出するには、</t>
    <rPh sb="0" eb="2">
      <t>チュウモン</t>
    </rPh>
    <rPh sb="2" eb="4">
      <t>タンイ</t>
    </rPh>
    <rPh sb="4" eb="5">
      <t>スウ</t>
    </rPh>
    <rPh sb="6" eb="8">
      <t>イッパツ</t>
    </rPh>
    <rPh sb="9" eb="11">
      <t>サンシュツ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</si>
  <si>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</si>
  <si>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答</t>
    <rPh sb="0" eb="1">
      <t>コタエ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</si>
  <si>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</si>
  <si>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ＦＬＯＯＲ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</si>
  <si>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</si>
  <si>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</si>
  <si>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r>
      <t>ＦＬＯＯＲ</t>
    </r>
    <r>
      <rPr>
        <b/>
        <sz val="11"/>
        <rFont val="ＭＳ Ｐゴシック"/>
        <family val="3"/>
        <charset val="128"/>
      </rPr>
      <t>関数ー「数学／三角」関数－２</t>
    </r>
    <rPh sb="5" eb="7">
      <t>カンスウ</t>
    </rPh>
    <rPh sb="9" eb="11">
      <t>スウガク</t>
    </rPh>
    <rPh sb="12" eb="14">
      <t>サンカク</t>
    </rPh>
    <rPh sb="15" eb="17">
      <t>カンスウ</t>
    </rPh>
    <phoneticPr fontId="4"/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</si>
  <si>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過剰にならないように</t>
    </r>
    <r>
      <rPr>
        <sz val="12"/>
        <rFont val="ＭＳ Ｐゴシック"/>
        <family val="3"/>
        <charset val="128"/>
      </rPr>
      <t>、注文する数量を求めましょう。</t>
    </r>
    <rPh sb="2" eb="4">
      <t>カジョウ</t>
    </rPh>
    <rPh sb="13" eb="15">
      <t>チュウモン</t>
    </rPh>
    <rPh sb="17" eb="19">
      <t>スウリョウ</t>
    </rPh>
    <rPh sb="20" eb="21">
      <t>モト</t>
    </rPh>
    <phoneticPr fontId="4"/>
  </si>
  <si>
    <t>発   注   書</t>
  </si>
  <si>
    <t>品名</t>
  </si>
  <si>
    <t>在庫手配</t>
    <rPh sb="0" eb="2">
      <t>ザイコ</t>
    </rPh>
    <rPh sb="2" eb="4">
      <t>テハイ</t>
    </rPh>
    <phoneticPr fontId="4"/>
  </si>
  <si>
    <t>発注単位</t>
  </si>
  <si>
    <t>切捨て値</t>
    <rPh sb="1" eb="2">
      <t>ス</t>
    </rPh>
    <phoneticPr fontId="4"/>
  </si>
  <si>
    <t>発注数</t>
  </si>
  <si>
    <t>クギ長</t>
  </si>
  <si>
    <t>クギ短</t>
  </si>
  <si>
    <t>ネジ長</t>
  </si>
  <si>
    <t>ネジ短</t>
  </si>
  <si>
    <r>
      <t>ＦＬＯＯＲ</t>
    </r>
    <r>
      <rPr>
        <b/>
        <sz val="11"/>
        <rFont val="ＭＳ Ｐゴシック"/>
        <family val="3"/>
        <charset val="128"/>
      </rPr>
      <t>関数ー「数学／三角」関数－３</t>
    </r>
    <rPh sb="5" eb="7">
      <t>カンスウ</t>
    </rPh>
    <rPh sb="9" eb="11">
      <t>スウガク</t>
    </rPh>
    <rPh sb="12" eb="14">
      <t>サンカク</t>
    </rPh>
    <rPh sb="15" eb="17">
      <t>カンスウ</t>
    </rPh>
    <phoneticPr fontId="4"/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</si>
  <si>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過剰手配にならないように</t>
    </r>
    <r>
      <rPr>
        <sz val="12"/>
        <rFont val="ＭＳ Ｐゴシック"/>
        <family val="3"/>
        <charset val="128"/>
      </rPr>
      <t>注文する数量を求めましょう。</t>
    </r>
    <rPh sb="2" eb="4">
      <t>カジョウ</t>
    </rPh>
    <rPh sb="4" eb="6">
      <t>テハイ</t>
    </rPh>
    <rPh sb="14" eb="16">
      <t>チュウモン</t>
    </rPh>
    <rPh sb="18" eb="20">
      <t>スウリョウ</t>
    </rPh>
    <rPh sb="21" eb="22">
      <t>モト</t>
    </rPh>
    <phoneticPr fontId="4"/>
  </si>
  <si>
    <t>商品名</t>
    <rPh sb="0" eb="2">
      <t>ショウヒン</t>
    </rPh>
    <rPh sb="2" eb="3">
      <t>ナ</t>
    </rPh>
    <phoneticPr fontId="4"/>
  </si>
  <si>
    <t>販売単位</t>
    <rPh sb="0" eb="2">
      <t>ハンバイ</t>
    </rPh>
    <rPh sb="2" eb="4">
      <t>タンイ</t>
    </rPh>
    <phoneticPr fontId="4"/>
  </si>
  <si>
    <t>販売予定数</t>
    <rPh sb="0" eb="2">
      <t>ハンバイ</t>
    </rPh>
    <rPh sb="2" eb="4">
      <t>ヨテイ</t>
    </rPh>
    <rPh sb="4" eb="5">
      <t>スウ</t>
    </rPh>
    <phoneticPr fontId="4"/>
  </si>
  <si>
    <t>購入数</t>
    <rPh sb="0" eb="3">
      <t>コウニュウスウ</t>
    </rPh>
    <phoneticPr fontId="4"/>
  </si>
  <si>
    <t>ノート</t>
    <phoneticPr fontId="4"/>
  </si>
  <si>
    <t>ノート</t>
    <phoneticPr fontId="4"/>
  </si>
  <si>
    <t>筆箱</t>
    <rPh sb="0" eb="2">
      <t>フデバコ</t>
    </rPh>
    <phoneticPr fontId="4"/>
  </si>
  <si>
    <t>封筒</t>
    <rPh sb="0" eb="2">
      <t>フウトウ</t>
    </rPh>
    <phoneticPr fontId="4"/>
  </si>
  <si>
    <t>カード</t>
    <phoneticPr fontId="4"/>
  </si>
  <si>
    <t>合計</t>
    <rPh sb="0" eb="2">
      <t>ゴウケイ</t>
    </rPh>
    <phoneticPr fontId="4"/>
  </si>
  <si>
    <t>-</t>
    <phoneticPr fontId="4"/>
  </si>
  <si>
    <r>
      <t>ＦＬＯＯＲ</t>
    </r>
    <r>
      <rPr>
        <b/>
        <sz val="11"/>
        <rFont val="ＭＳ Ｐゴシック"/>
        <family val="3"/>
        <charset val="128"/>
      </rPr>
      <t>関数ー「数学／三角」関数－４</t>
    </r>
    <rPh sb="5" eb="7">
      <t>カンスウ</t>
    </rPh>
    <rPh sb="9" eb="11">
      <t>スウガク</t>
    </rPh>
    <rPh sb="12" eb="14">
      <t>サンカク</t>
    </rPh>
    <rPh sb="15" eb="17">
      <t>カンスウ</t>
    </rPh>
    <phoneticPr fontId="4"/>
  </si>
  <si>
    <r>
      <t>■</t>
    </r>
    <r>
      <rPr>
        <sz val="12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</si>
  <si>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時刻をある「基準」で｛まるめ｝ます。</t>
    <rPh sb="0" eb="2">
      <t>ジコク</t>
    </rPh>
    <rPh sb="6" eb="8">
      <t>キジュン</t>
    </rPh>
    <phoneticPr fontId="4"/>
  </si>
  <si>
    <t>ＦＬＯＯＲ</t>
    <phoneticPr fontId="4"/>
  </si>
  <si>
    <t>ＦＬＯＯＲ</t>
    <phoneticPr fontId="4"/>
  </si>
  <si>
    <t>15分</t>
    <rPh sb="2" eb="3">
      <t>フン</t>
    </rPh>
    <phoneticPr fontId="4"/>
  </si>
  <si>
    <t>30分</t>
    <rPh sb="2" eb="3">
      <t>フン</t>
    </rPh>
    <phoneticPr fontId="4"/>
  </si>
  <si>
    <t>時刻</t>
    <rPh sb="0" eb="2">
      <t>ジコク</t>
    </rPh>
    <phoneticPr fontId="4"/>
  </si>
  <si>
    <t>切捨て</t>
    <rPh sb="0" eb="2">
      <t>キリス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</si>
  <si>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</si>
  <si>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アルバイト勤務表</t>
    <rPh sb="5" eb="7">
      <t>キンム</t>
    </rPh>
    <rPh sb="7" eb="8">
      <t>ヒョウ</t>
    </rPh>
    <phoneticPr fontId="4"/>
  </si>
  <si>
    <t>時給</t>
    <rPh sb="0" eb="2">
      <t>ジキュウ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</si>
  <si>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</si>
  <si>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</si>
  <si>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</si>
  <si>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実働時間</t>
    <rPh sb="0" eb="2">
      <t>ジツドウ</t>
    </rPh>
    <rPh sb="2" eb="4">
      <t>ジカン</t>
    </rPh>
    <phoneticPr fontId="4"/>
  </si>
  <si>
    <t>時給対象</t>
    <rPh sb="0" eb="2">
      <t>ジキュウ</t>
    </rPh>
    <rPh sb="2" eb="4">
      <t>タイショウ</t>
    </rPh>
    <phoneticPr fontId="4"/>
  </si>
  <si>
    <t>計</t>
    <rPh sb="0" eb="1">
      <t>ケイ</t>
    </rPh>
    <phoneticPr fontId="4"/>
  </si>
  <si>
    <t>給与</t>
    <rPh sb="0" eb="2">
      <t>キュウヨ</t>
    </rPh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</si>
  <si>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</si>
  <si>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</si>
  <si>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ＦＬＯＯＲ</t>
    </r>
    <r>
      <rPr>
        <b/>
        <sz val="11"/>
        <rFont val="ＭＳ Ｐゴシック"/>
        <family val="3"/>
        <charset val="128"/>
      </rPr>
      <t>関数ー「数学／三角」関数－５</t>
    </r>
    <rPh sb="5" eb="7">
      <t>カンスウ</t>
    </rPh>
    <rPh sb="9" eb="11">
      <t>スウガク</t>
    </rPh>
    <rPh sb="12" eb="14">
      <t>サンカク</t>
    </rPh>
    <rPh sb="15" eb="17">
      <t>カンスウ</t>
    </rPh>
    <phoneticPr fontId="4"/>
  </si>
  <si>
    <r>
      <t>以下の表で</t>
    </r>
    <r>
      <rPr>
        <sz val="12"/>
        <color theme="1"/>
        <rFont val="ＭＳ Ｐゴシック"/>
        <family val="3"/>
        <charset val="128"/>
        <scheme val="minor"/>
      </rPr>
      <t>、</t>
    </r>
    <r>
      <rPr>
        <b/>
        <sz val="12"/>
        <color indexed="12"/>
        <rFont val="ＭＳ Ｐゴシック"/>
        <family val="3"/>
        <charset val="128"/>
      </rPr>
      <t>勤務時間を１０分で「切捨て」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  <scheme val="minor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8">
      <t>キリス</t>
    </rPh>
    <rPh sb="21" eb="23">
      <t>キュウヨ</t>
    </rPh>
    <rPh sb="24" eb="26">
      <t>キジュン</t>
    </rPh>
    <phoneticPr fontId="4"/>
  </si>
  <si>
    <r>
      <t>以下の表で</t>
    </r>
    <r>
      <rPr>
        <sz val="12"/>
        <color theme="1"/>
        <rFont val="ＭＳ Ｐゴシック"/>
        <family val="3"/>
        <charset val="128"/>
        <scheme val="minor"/>
      </rPr>
      <t>、</t>
    </r>
    <r>
      <rPr>
        <b/>
        <sz val="12"/>
        <color indexed="12"/>
        <rFont val="ＭＳ Ｐゴシック"/>
        <family val="3"/>
        <charset val="128"/>
      </rPr>
      <t>勤務時間を１０分で「切る上げ」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  <scheme val="minor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</si>
</sst>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¥&quot;#,##0;[Red]&quot;¥&quot;\-#,##0"/>
    <numFmt numFmtId="176" formatCode="0.0_ "/>
    <numFmt numFmtId="177" formatCode="#,###\ &quot;単位&quot;"/>
    <numFmt numFmtId="178" formatCode="#,###&quot;円&quot;"/>
    <numFmt numFmtId="179" formatCode="0%&quot;以上&quot;"/>
    <numFmt numFmtId="180" formatCode="0.0%"/>
    <numFmt numFmtId="181" formatCode="m/d;@"/>
    <numFmt numFmtId="182" formatCode="h:mm;@"/>
    <numFmt numFmtId="183" formatCode="aaa"/>
    <numFmt numFmtId="184" formatCode="General&quot;時間&quot;"/>
    <numFmt numFmtId="185" formatCode="[h]:mm"/>
  </numFmts>
  <fonts count="3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indexed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7" borderId="0" xfId="0" applyFont="1" applyFill="1">
      <alignment vertical="center"/>
    </xf>
    <xf numFmtId="0" fontId="0" fillId="7" borderId="0" xfId="0" applyFill="1">
      <alignment vertical="center"/>
    </xf>
    <xf numFmtId="0" fontId="5" fillId="8" borderId="15" xfId="0" applyFont="1" applyFill="1" applyBorder="1" applyAlignment="1">
      <alignment horizontal="center" vertical="center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3" fillId="0" borderId="0" xfId="0" applyFont="1">
      <alignment vertical="center"/>
    </xf>
    <xf numFmtId="0" fontId="0" fillId="3" borderId="15" xfId="0" applyFill="1" applyBorder="1" applyAlignment="1">
      <alignment horizontal="center" vertical="center"/>
    </xf>
    <xf numFmtId="38" fontId="0" fillId="0" borderId="15" xfId="1" applyFont="1" applyBorder="1">
      <alignment vertical="center"/>
    </xf>
    <xf numFmtId="38" fontId="0" fillId="0" borderId="15" xfId="1" applyFont="1" applyFill="1" applyBorder="1">
      <alignment vertical="center"/>
    </xf>
    <xf numFmtId="38" fontId="0" fillId="9" borderId="15" xfId="1" applyFont="1" applyFill="1" applyBorder="1">
      <alignment vertical="center"/>
    </xf>
    <xf numFmtId="0" fontId="5" fillId="9" borderId="15" xfId="0" applyFon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76" fontId="0" fillId="0" borderId="0" xfId="0" applyNumberFormat="1" applyFill="1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38" fontId="5" fillId="9" borderId="15" xfId="1" applyFont="1" applyFill="1" applyBorder="1">
      <alignment vertical="center"/>
    </xf>
    <xf numFmtId="0" fontId="24" fillId="0" borderId="0" xfId="0" applyFont="1">
      <alignment vertical="center"/>
    </xf>
    <xf numFmtId="0" fontId="17" fillId="0" borderId="0" xfId="0" applyFont="1">
      <alignment vertical="center"/>
    </xf>
    <xf numFmtId="0" fontId="17" fillId="0" borderId="16" xfId="0" applyFont="1" applyBorder="1" applyAlignment="1">
      <alignment horizontal="center" vertical="center"/>
    </xf>
    <xf numFmtId="2" fontId="25" fillId="0" borderId="16" xfId="0" applyNumberFormat="1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38" fontId="17" fillId="0" borderId="0" xfId="1" applyFont="1" applyBorder="1" applyAlignment="1"/>
    <xf numFmtId="38" fontId="17" fillId="9" borderId="0" xfId="1" applyFont="1" applyFill="1" applyBorder="1" applyAlignment="1"/>
    <xf numFmtId="38" fontId="17" fillId="0" borderId="0" xfId="1" applyFont="1" applyAlignment="1"/>
    <xf numFmtId="38" fontId="17" fillId="9" borderId="0" xfId="1" applyNumberFormat="1" applyFont="1" applyFill="1" applyBorder="1" applyAlignment="1"/>
    <xf numFmtId="0" fontId="7" fillId="3" borderId="15" xfId="0" applyNumberFormat="1" applyFont="1" applyFill="1" applyBorder="1" applyAlignment="1">
      <alignment horizontal="center"/>
    </xf>
    <xf numFmtId="0" fontId="26" fillId="3" borderId="15" xfId="0" applyNumberFormat="1" applyFont="1" applyFill="1" applyBorder="1" applyAlignment="1">
      <alignment horizontal="center"/>
    </xf>
    <xf numFmtId="0" fontId="7" fillId="0" borderId="4" xfId="0" applyNumberFormat="1" applyFont="1" applyFill="1" applyBorder="1" applyAlignment="1">
      <alignment horizontal="center"/>
    </xf>
    <xf numFmtId="38" fontId="7" fillId="0" borderId="4" xfId="1" applyFont="1" applyFill="1" applyBorder="1" applyAlignment="1"/>
    <xf numFmtId="177" fontId="7" fillId="9" borderId="4" xfId="1" applyNumberFormat="1" applyFont="1" applyFill="1" applyBorder="1" applyAlignment="1"/>
    <xf numFmtId="38" fontId="7" fillId="9" borderId="4" xfId="1" applyFont="1" applyFill="1" applyBorder="1" applyAlignment="1"/>
    <xf numFmtId="0" fontId="7" fillId="0" borderId="17" xfId="0" applyNumberFormat="1" applyFont="1" applyFill="1" applyBorder="1" applyAlignment="1">
      <alignment horizontal="center"/>
    </xf>
    <xf numFmtId="38" fontId="7" fillId="0" borderId="17" xfId="1" applyFont="1" applyFill="1" applyBorder="1" applyAlignment="1"/>
    <xf numFmtId="177" fontId="7" fillId="9" borderId="17" xfId="1" applyNumberFormat="1" applyFont="1" applyFill="1" applyBorder="1" applyAlignment="1"/>
    <xf numFmtId="38" fontId="7" fillId="9" borderId="17" xfId="1" applyFont="1" applyFill="1" applyBorder="1" applyAlignment="1"/>
    <xf numFmtId="0" fontId="7" fillId="0" borderId="18" xfId="0" applyNumberFormat="1" applyFont="1" applyFill="1" applyBorder="1" applyAlignment="1">
      <alignment horizontal="center"/>
    </xf>
    <xf numFmtId="38" fontId="7" fillId="0" borderId="18" xfId="1" applyFont="1" applyFill="1" applyBorder="1" applyAlignment="1"/>
    <xf numFmtId="177" fontId="7" fillId="9" borderId="18" xfId="1" applyNumberFormat="1" applyFont="1" applyFill="1" applyBorder="1" applyAlignment="1"/>
    <xf numFmtId="38" fontId="7" fillId="9" borderId="18" xfId="1" applyFont="1" applyFill="1" applyBorder="1" applyAlignment="1"/>
    <xf numFmtId="0" fontId="7" fillId="0" borderId="19" xfId="0" applyNumberFormat="1" applyFont="1" applyFill="1" applyBorder="1" applyAlignment="1">
      <alignment horizontal="center"/>
    </xf>
    <xf numFmtId="38" fontId="7" fillId="0" borderId="19" xfId="1" applyFont="1" applyFill="1" applyBorder="1" applyAlignment="1"/>
    <xf numFmtId="177" fontId="7" fillId="9" borderId="19" xfId="1" applyNumberFormat="1" applyFont="1" applyFill="1" applyBorder="1" applyAlignment="1"/>
    <xf numFmtId="38" fontId="7" fillId="9" borderId="19" xfId="1" applyFont="1" applyFill="1" applyBorder="1" applyAlignment="1"/>
    <xf numFmtId="0" fontId="7" fillId="0" borderId="15" xfId="0" applyNumberFormat="1" applyFont="1" applyFill="1" applyBorder="1" applyAlignment="1">
      <alignment horizontal="center"/>
    </xf>
    <xf numFmtId="38" fontId="7" fillId="0" borderId="15" xfId="1" applyFont="1" applyFill="1" applyBorder="1" applyAlignment="1">
      <alignment horizontal="center"/>
    </xf>
    <xf numFmtId="38" fontId="7" fillId="0" borderId="15" xfId="1" applyFont="1" applyFill="1" applyBorder="1" applyAlignment="1"/>
    <xf numFmtId="38" fontId="7" fillId="9" borderId="15" xfId="1" applyFont="1" applyFill="1" applyBorder="1" applyAlignment="1"/>
    <xf numFmtId="0" fontId="7" fillId="0" borderId="0" xfId="0" applyNumberFormat="1" applyFont="1" applyFill="1" applyBorder="1" applyAlignment="1"/>
    <xf numFmtId="0" fontId="7" fillId="10" borderId="21" xfId="0" applyNumberFormat="1" applyFont="1" applyFill="1" applyBorder="1" applyAlignment="1">
      <alignment horizontal="center"/>
    </xf>
    <xf numFmtId="0" fontId="5" fillId="3" borderId="15" xfId="0" applyNumberFormat="1" applyFont="1" applyFill="1" applyBorder="1" applyAlignment="1">
      <alignment horizontal="center"/>
    </xf>
    <xf numFmtId="20" fontId="5" fillId="0" borderId="15" xfId="0" applyNumberFormat="1" applyFont="1" applyFill="1" applyBorder="1" applyAlignment="1"/>
    <xf numFmtId="20" fontId="7" fillId="9" borderId="15" xfId="0" applyNumberFormat="1" applyFont="1" applyFill="1" applyBorder="1" applyAlignment="1"/>
    <xf numFmtId="0" fontId="27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7" fillId="10" borderId="20" xfId="0" applyNumberFormat="1" applyFont="1" applyFill="1" applyBorder="1" applyAlignment="1">
      <alignment horizontal="center"/>
    </xf>
    <xf numFmtId="0" fontId="0" fillId="9" borderId="15" xfId="0" applyNumberFormat="1" applyFill="1" applyBorder="1">
      <alignment vertical="center"/>
    </xf>
    <xf numFmtId="0" fontId="7" fillId="0" borderId="0" xfId="0" applyNumberFormat="1" applyFont="1" applyFill="1" applyBorder="1" applyAlignment="1">
      <alignment horizontal="center"/>
    </xf>
    <xf numFmtId="178" fontId="7" fillId="0" borderId="0" xfId="1" applyNumberFormat="1" applyFont="1" applyFill="1" applyBorder="1" applyAlignment="1"/>
    <xf numFmtId="179" fontId="7" fillId="0" borderId="0" xfId="3" applyNumberFormat="1" applyFont="1" applyFill="1" applyBorder="1" applyAlignment="1"/>
    <xf numFmtId="0" fontId="7" fillId="0" borderId="0" xfId="1" applyNumberFormat="1" applyFont="1" applyFill="1" applyBorder="1" applyAlignment="1"/>
    <xf numFmtId="0" fontId="0" fillId="0" borderId="0" xfId="0" applyNumberFormat="1" applyFill="1" applyBorder="1">
      <alignment vertical="center"/>
    </xf>
    <xf numFmtId="0" fontId="5" fillId="0" borderId="0" xfId="0" applyFont="1" applyAlignment="1">
      <alignment horizontal="right" vertical="center"/>
    </xf>
    <xf numFmtId="6" fontId="28" fillId="0" borderId="0" xfId="2" applyFont="1">
      <alignment vertical="center"/>
    </xf>
    <xf numFmtId="0" fontId="0" fillId="3" borderId="15" xfId="0" applyFill="1" applyBorder="1" applyAlignment="1">
      <alignment horizontal="center"/>
    </xf>
    <xf numFmtId="181" fontId="0" fillId="0" borderId="15" xfId="0" applyNumberFormat="1" applyFill="1" applyBorder="1">
      <alignment vertical="center"/>
    </xf>
    <xf numFmtId="20" fontId="7" fillId="0" borderId="15" xfId="0" applyNumberFormat="1" applyFont="1" applyFill="1" applyBorder="1" applyAlignment="1">
      <alignment horizontal="right"/>
    </xf>
    <xf numFmtId="20" fontId="7" fillId="4" borderId="15" xfId="0" applyNumberFormat="1" applyFont="1" applyFill="1" applyBorder="1" applyAlignment="1">
      <alignment horizontal="right"/>
    </xf>
    <xf numFmtId="182" fontId="0" fillId="9" borderId="15" xfId="0" applyNumberFormat="1" applyFill="1" applyBorder="1">
      <alignment vertical="center"/>
    </xf>
    <xf numFmtId="20" fontId="7" fillId="0" borderId="15" xfId="1" applyNumberFormat="1" applyFont="1" applyFill="1" applyBorder="1" applyAlignment="1">
      <alignment horizontal="right"/>
    </xf>
    <xf numFmtId="20" fontId="7" fillId="11" borderId="15" xfId="1" applyNumberFormat="1" applyFont="1" applyFill="1" applyBorder="1" applyAlignment="1">
      <alignment horizontal="right"/>
    </xf>
    <xf numFmtId="20" fontId="7" fillId="11" borderId="15" xfId="0" applyNumberFormat="1" applyFont="1" applyFill="1" applyBorder="1" applyAlignment="1">
      <alignment horizontal="right"/>
    </xf>
    <xf numFmtId="20" fontId="7" fillId="0" borderId="15" xfId="0" quotePrefix="1" applyNumberFormat="1" applyFont="1" applyFill="1" applyBorder="1" applyAlignment="1">
      <alignment horizontal="right"/>
    </xf>
    <xf numFmtId="183" fontId="0" fillId="0" borderId="0" xfId="0" applyNumberFormat="1" applyFill="1" applyBorder="1" applyAlignment="1">
      <alignment horizontal="center"/>
    </xf>
    <xf numFmtId="0" fontId="7" fillId="0" borderId="0" xfId="0" quotePrefix="1" applyNumberFormat="1" applyFont="1" applyFill="1" applyBorder="1" applyAlignment="1">
      <alignment horizontal="right"/>
    </xf>
    <xf numFmtId="184" fontId="26" fillId="3" borderId="15" xfId="0" quotePrefix="1" applyNumberFormat="1" applyFont="1" applyFill="1" applyBorder="1" applyAlignment="1">
      <alignment horizontal="right"/>
    </xf>
    <xf numFmtId="185" fontId="5" fillId="9" borderId="15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6" fontId="5" fillId="9" borderId="15" xfId="2" applyNumberFormat="1" applyFont="1" applyFill="1" applyBorder="1">
      <alignment vertical="center"/>
    </xf>
    <xf numFmtId="0" fontId="26" fillId="3" borderId="15" xfId="0" quotePrefix="1" applyNumberFormat="1" applyFont="1" applyFill="1" applyBorder="1" applyAlignment="1">
      <alignment horizontal="right"/>
    </xf>
    <xf numFmtId="0" fontId="5" fillId="9" borderId="15" xfId="0" applyNumberFormat="1" applyFont="1" applyFill="1" applyBorder="1">
      <alignment vertical="center"/>
    </xf>
    <xf numFmtId="0" fontId="0" fillId="0" borderId="0" xfId="0" applyNumberFormat="1">
      <alignment vertical="center"/>
    </xf>
    <xf numFmtId="38" fontId="0" fillId="12" borderId="15" xfId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26" fillId="0" borderId="0" xfId="0" applyNumberFormat="1" applyFont="1" applyFill="1" applyBorder="1" applyAlignment="1">
      <alignment horizontal="center"/>
    </xf>
    <xf numFmtId="180" fontId="0" fillId="0" borderId="0" xfId="3" applyNumberFormat="1" applyFont="1" applyFill="1" applyBorder="1">
      <alignment vertical="center"/>
    </xf>
    <xf numFmtId="0" fontId="10" fillId="0" borderId="0" xfId="0" applyFont="1">
      <alignment vertical="center"/>
    </xf>
    <xf numFmtId="0" fontId="7" fillId="10" borderId="20" xfId="0" applyNumberFormat="1" applyFont="1" applyFill="1" applyBorder="1" applyAlignment="1">
      <alignment horizontal="center"/>
    </xf>
    <xf numFmtId="0" fontId="7" fillId="10" borderId="21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5" fillId="9" borderId="15" xfId="2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171451</xdr:colOff>
      <xdr:row>2</xdr:row>
      <xdr:rowOff>19050</xdr:rowOff>
    </xdr:from>
    <xdr:to>
      <xdr:col>5</xdr:col>
      <xdr:colOff>228600</xdr:colOff>
      <xdr:row>7</xdr:row>
      <xdr:rowOff>219075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6" y="342900"/>
          <a:ext cx="2638424" cy="10096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ＦＬＯＯＲ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,MATH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フロアー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38</xdr:row>
      <xdr:rowOff>57150</xdr:rowOff>
    </xdr:from>
    <xdr:to>
      <xdr:col>13</xdr:col>
      <xdr:colOff>171450</xdr:colOff>
      <xdr:row>42</xdr:row>
      <xdr:rowOff>28575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971550" y="7724775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104775</xdr:colOff>
      <xdr:row>25</xdr:row>
      <xdr:rowOff>161925</xdr:rowOff>
    </xdr:from>
    <xdr:to>
      <xdr:col>4</xdr:col>
      <xdr:colOff>333375</xdr:colOff>
      <xdr:row>27</xdr:row>
      <xdr:rowOff>28575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209800" y="55816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66675</xdr:colOff>
      <xdr:row>60</xdr:row>
      <xdr:rowOff>28575</xdr:rowOff>
    </xdr:from>
    <xdr:to>
      <xdr:col>1</xdr:col>
      <xdr:colOff>390525</xdr:colOff>
      <xdr:row>61</xdr:row>
      <xdr:rowOff>142875</xdr:rowOff>
    </xdr:to>
    <xdr:pic>
      <xdr:nvPicPr>
        <xdr:cNvPr id="9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224915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60</xdr:row>
      <xdr:rowOff>28575</xdr:rowOff>
    </xdr:from>
    <xdr:to>
      <xdr:col>9</xdr:col>
      <xdr:colOff>600075</xdr:colOff>
      <xdr:row>61</xdr:row>
      <xdr:rowOff>123825</xdr:rowOff>
    </xdr:to>
    <xdr:pic>
      <xdr:nvPicPr>
        <xdr:cNvPr id="10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19625" y="1224915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495300</xdr:colOff>
      <xdr:row>67</xdr:row>
      <xdr:rowOff>152400</xdr:rowOff>
    </xdr:from>
    <xdr:to>
      <xdr:col>5</xdr:col>
      <xdr:colOff>28575</xdr:colOff>
      <xdr:row>69</xdr:row>
      <xdr:rowOff>19050</xdr:rowOff>
    </xdr:to>
    <xdr:pic>
      <xdr:nvPicPr>
        <xdr:cNvPr id="11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600325" y="135064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66</xdr:row>
      <xdr:rowOff>19050</xdr:rowOff>
    </xdr:from>
    <xdr:to>
      <xdr:col>9</xdr:col>
      <xdr:colOff>609600</xdr:colOff>
      <xdr:row>67</xdr:row>
      <xdr:rowOff>114300</xdr:rowOff>
    </xdr:to>
    <xdr:pic>
      <xdr:nvPicPr>
        <xdr:cNvPr id="12" name="Picture 76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29150" y="132111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190500</xdr:colOff>
      <xdr:row>85</xdr:row>
      <xdr:rowOff>9526</xdr:rowOff>
    </xdr:from>
    <xdr:to>
      <xdr:col>2</xdr:col>
      <xdr:colOff>19050</xdr:colOff>
      <xdr:row>86</xdr:row>
      <xdr:rowOff>85726</xdr:rowOff>
    </xdr:to>
    <xdr:pic>
      <xdr:nvPicPr>
        <xdr:cNvPr id="13" name="Picture 76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90500" y="15859126"/>
          <a:ext cx="5429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85</xdr:row>
      <xdr:rowOff>104775</xdr:rowOff>
    </xdr:from>
    <xdr:to>
      <xdr:col>9</xdr:col>
      <xdr:colOff>628650</xdr:colOff>
      <xdr:row>86</xdr:row>
      <xdr:rowOff>142875</xdr:rowOff>
    </xdr:to>
    <xdr:pic>
      <xdr:nvPicPr>
        <xdr:cNvPr id="14" name="Picture 77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48200" y="15954375"/>
          <a:ext cx="55245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123825</xdr:colOff>
      <xdr:row>100</xdr:row>
      <xdr:rowOff>28575</xdr:rowOff>
    </xdr:from>
    <xdr:to>
      <xdr:col>1</xdr:col>
      <xdr:colOff>447675</xdr:colOff>
      <xdr:row>101</xdr:row>
      <xdr:rowOff>142875</xdr:rowOff>
    </xdr:to>
    <xdr:pic>
      <xdr:nvPicPr>
        <xdr:cNvPr id="15" name="Picture 77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23825" y="1925002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100</xdr:row>
      <xdr:rowOff>47625</xdr:rowOff>
    </xdr:from>
    <xdr:to>
      <xdr:col>9</xdr:col>
      <xdr:colOff>628650</xdr:colOff>
      <xdr:row>101</xdr:row>
      <xdr:rowOff>142875</xdr:rowOff>
    </xdr:to>
    <xdr:pic>
      <xdr:nvPicPr>
        <xdr:cNvPr id="16" name="Picture 7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48200" y="192690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120</xdr:row>
      <xdr:rowOff>19050</xdr:rowOff>
    </xdr:from>
    <xdr:to>
      <xdr:col>1</xdr:col>
      <xdr:colOff>419100</xdr:colOff>
      <xdr:row>121</xdr:row>
      <xdr:rowOff>133350</xdr:rowOff>
    </xdr:to>
    <xdr:pic>
      <xdr:nvPicPr>
        <xdr:cNvPr id="17" name="Picture 774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225837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552450</xdr:colOff>
      <xdr:row>116</xdr:row>
      <xdr:rowOff>28575</xdr:rowOff>
    </xdr:from>
    <xdr:to>
      <xdr:col>11</xdr:col>
      <xdr:colOff>409575</xdr:colOff>
      <xdr:row>117</xdr:row>
      <xdr:rowOff>123825</xdr:rowOff>
    </xdr:to>
    <xdr:pic>
      <xdr:nvPicPr>
        <xdr:cNvPr id="18" name="Picture 77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19775" y="2110740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57150</xdr:colOff>
      <xdr:row>7</xdr:row>
      <xdr:rowOff>371475</xdr:rowOff>
    </xdr:from>
    <xdr:to>
      <xdr:col>5</xdr:col>
      <xdr:colOff>47625</xdr:colOff>
      <xdr:row>7</xdr:row>
      <xdr:rowOff>1114425</xdr:rowOff>
    </xdr:to>
    <xdr:sp macro="" textlink="">
      <xdr:nvSpPr>
        <xdr:cNvPr id="19" name="Text Box 780" descr="キャンバス"/>
        <xdr:cNvSpPr txBox="1">
          <a:spLocks noChangeArrowheads="1"/>
        </xdr:cNvSpPr>
      </xdr:nvSpPr>
      <xdr:spPr bwMode="auto">
        <a:xfrm>
          <a:off x="771525" y="1504950"/>
          <a:ext cx="2076450" cy="74295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フロアー＝意味は「床」の事ですが、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「基準」となる値の倍数になるように、「切り捨てる」数値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>
    <xdr:from>
      <xdr:col>0</xdr:col>
      <xdr:colOff>95250</xdr:colOff>
      <xdr:row>167</xdr:row>
      <xdr:rowOff>19050</xdr:rowOff>
    </xdr:from>
    <xdr:to>
      <xdr:col>1</xdr:col>
      <xdr:colOff>419100</xdr:colOff>
      <xdr:row>168</xdr:row>
      <xdr:rowOff>133350</xdr:rowOff>
    </xdr:to>
    <xdr:pic>
      <xdr:nvPicPr>
        <xdr:cNvPr id="23" name="Picture 7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309657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0</xdr:colOff>
      <xdr:row>178</xdr:row>
      <xdr:rowOff>95250</xdr:rowOff>
    </xdr:from>
    <xdr:to>
      <xdr:col>11</xdr:col>
      <xdr:colOff>552450</xdr:colOff>
      <xdr:row>180</xdr:row>
      <xdr:rowOff>47625</xdr:rowOff>
    </xdr:to>
    <xdr:pic>
      <xdr:nvPicPr>
        <xdr:cNvPr id="24" name="Picture 79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962650" y="27098625"/>
          <a:ext cx="552450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561975</xdr:colOff>
      <xdr:row>77</xdr:row>
      <xdr:rowOff>47625</xdr:rowOff>
    </xdr:from>
    <xdr:to>
      <xdr:col>12</xdr:col>
      <xdr:colOff>361950</xdr:colOff>
      <xdr:row>79</xdr:row>
      <xdr:rowOff>133350</xdr:rowOff>
    </xdr:to>
    <xdr:pic>
      <xdr:nvPicPr>
        <xdr:cNvPr id="26" name="Picture 803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5133975" y="15020925"/>
          <a:ext cx="1885950" cy="4095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685800</xdr:colOff>
      <xdr:row>168</xdr:row>
      <xdr:rowOff>66675</xdr:rowOff>
    </xdr:from>
    <xdr:to>
      <xdr:col>10</xdr:col>
      <xdr:colOff>342900</xdr:colOff>
      <xdr:row>172</xdr:row>
      <xdr:rowOff>19050</xdr:rowOff>
    </xdr:to>
    <xdr:pic>
      <xdr:nvPicPr>
        <xdr:cNvPr id="28" name="Picture 809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 t="26667"/>
        <a:stretch>
          <a:fillRect/>
        </a:stretch>
      </xdr:blipFill>
      <xdr:spPr bwMode="auto">
        <a:xfrm>
          <a:off x="4181475" y="25393650"/>
          <a:ext cx="1428750" cy="6286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381000</xdr:colOff>
      <xdr:row>83</xdr:row>
      <xdr:rowOff>76200</xdr:rowOff>
    </xdr:from>
    <xdr:to>
      <xdr:col>6</xdr:col>
      <xdr:colOff>466725</xdr:colOff>
      <xdr:row>87</xdr:row>
      <xdr:rowOff>66675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5" y="15582900"/>
          <a:ext cx="147637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514350</xdr:colOff>
      <xdr:row>2</xdr:row>
      <xdr:rowOff>152400</xdr:rowOff>
    </xdr:from>
    <xdr:to>
      <xdr:col>17</xdr:col>
      <xdr:colOff>47625</xdr:colOff>
      <xdr:row>7</xdr:row>
      <xdr:rowOff>962025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476250"/>
          <a:ext cx="6762750" cy="161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352425</xdr:colOff>
      <xdr:row>18</xdr:row>
      <xdr:rowOff>47625</xdr:rowOff>
    </xdr:from>
    <xdr:to>
      <xdr:col>15</xdr:col>
      <xdr:colOff>495300</xdr:colOff>
      <xdr:row>38</xdr:row>
      <xdr:rowOff>38100</xdr:rowOff>
    </xdr:to>
    <xdr:pic>
      <xdr:nvPicPr>
        <xdr:cNvPr id="34" name="図 3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4248150"/>
          <a:ext cx="431482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276225</xdr:colOff>
      <xdr:row>53</xdr:row>
      <xdr:rowOff>38100</xdr:rowOff>
    </xdr:from>
    <xdr:to>
      <xdr:col>7</xdr:col>
      <xdr:colOff>161925</xdr:colOff>
      <xdr:row>59</xdr:row>
      <xdr:rowOff>95250</xdr:rowOff>
    </xdr:to>
    <xdr:pic>
      <xdr:nvPicPr>
        <xdr:cNvPr id="36" name="図 35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0220325"/>
          <a:ext cx="3857625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133350</xdr:colOff>
      <xdr:row>96</xdr:row>
      <xdr:rowOff>19050</xdr:rowOff>
    </xdr:from>
    <xdr:to>
      <xdr:col>17</xdr:col>
      <xdr:colOff>666750</xdr:colOff>
      <xdr:row>112</xdr:row>
      <xdr:rowOff>133350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1975" y="17735550"/>
          <a:ext cx="2514600" cy="2800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381000</xdr:colOff>
      <xdr:row>122</xdr:row>
      <xdr:rowOff>9525</xdr:rowOff>
    </xdr:from>
    <xdr:to>
      <xdr:col>10</xdr:col>
      <xdr:colOff>238125</xdr:colOff>
      <xdr:row>127</xdr:row>
      <xdr:rowOff>104775</xdr:rowOff>
    </xdr:to>
    <xdr:pic>
      <xdr:nvPicPr>
        <xdr:cNvPr id="38" name="図 37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22078950"/>
          <a:ext cx="1628775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266700</xdr:colOff>
      <xdr:row>191</xdr:row>
      <xdr:rowOff>38100</xdr:rowOff>
    </xdr:from>
    <xdr:to>
      <xdr:col>6</xdr:col>
      <xdr:colOff>400050</xdr:colOff>
      <xdr:row>194</xdr:row>
      <xdr:rowOff>142875</xdr:rowOff>
    </xdr:to>
    <xdr:sp macro="" textlink="">
      <xdr:nvSpPr>
        <xdr:cNvPr id="30" name="テキスト ボックス 29"/>
        <xdr:cNvSpPr txBox="1"/>
      </xdr:nvSpPr>
      <xdr:spPr>
        <a:xfrm>
          <a:off x="485775" y="29156025"/>
          <a:ext cx="3409950" cy="5905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400" b="1">
              <a:solidFill>
                <a:srgbClr val="FF0000"/>
              </a:solidFill>
            </a:rPr>
            <a:t>"</a:t>
          </a:r>
          <a:r>
            <a:rPr kumimoji="1" lang="en-US" altLang="ja-JP" sz="1400"/>
            <a:t>1:00:00</a:t>
          </a:r>
          <a:r>
            <a:rPr kumimoji="1" lang="en-US" altLang="ja-JP" sz="1400" b="1">
              <a:solidFill>
                <a:srgbClr val="FF0000"/>
              </a:solidFill>
            </a:rPr>
            <a:t>"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95"/>
  <sheetViews>
    <sheetView tabSelected="1" workbookViewId="0">
      <selection activeCell="A6" sqref="A6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112" t="s">
        <v>87</v>
      </c>
      <c r="B1" s="112"/>
      <c r="C1" s="112"/>
      <c r="D1" s="112"/>
      <c r="E1" s="112"/>
      <c r="F1" s="112"/>
      <c r="G1" s="112"/>
      <c r="H1" s="112"/>
      <c r="I1" s="112"/>
    </row>
    <row r="8" spans="1:16" ht="94.5" customHeight="1"/>
    <row r="9" spans="1:16" ht="16.5" customHeight="1">
      <c r="O9" s="2"/>
    </row>
    <row r="10" spans="1:16" s="3" customFormat="1" ht="17.25" customHeight="1" thickBot="1">
      <c r="C10" s="113" t="s">
        <v>0</v>
      </c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5"/>
      <c r="O10" s="4"/>
    </row>
    <row r="11" spans="1:16" s="3" customFormat="1" ht="21.75" customHeight="1" thickTop="1">
      <c r="K11" s="4"/>
      <c r="L11" s="4"/>
      <c r="M11" s="4"/>
      <c r="N11" s="4"/>
      <c r="O11" s="4"/>
    </row>
    <row r="12" spans="1:16" ht="12.75" customHeight="1">
      <c r="A12" s="3"/>
      <c r="C12" s="3"/>
      <c r="D12" s="3"/>
      <c r="E12" s="5"/>
      <c r="F12" s="6" t="s">
        <v>1</v>
      </c>
      <c r="G12" s="7"/>
      <c r="H12" s="7"/>
      <c r="I12" s="7"/>
      <c r="J12" s="7"/>
      <c r="K12" s="3"/>
      <c r="L12" s="3"/>
      <c r="M12" s="3"/>
      <c r="N12" s="3"/>
      <c r="O12" s="3"/>
      <c r="P12" s="3"/>
    </row>
    <row r="14" spans="1:16" ht="12.75" customHeight="1">
      <c r="D14" s="116" t="s">
        <v>2</v>
      </c>
      <c r="E14" s="8" t="s">
        <v>3</v>
      </c>
      <c r="F14" s="9"/>
      <c r="G14" s="9"/>
      <c r="H14" s="9"/>
      <c r="I14" s="9"/>
      <c r="J14" s="9"/>
      <c r="K14" s="9"/>
      <c r="L14" s="9"/>
      <c r="M14" s="9"/>
      <c r="N14" s="10"/>
    </row>
    <row r="15" spans="1:16" ht="12.75" customHeight="1">
      <c r="D15" s="117"/>
      <c r="E15" s="11" t="s">
        <v>4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6" ht="12.75" customHeight="1">
      <c r="D16" s="117"/>
      <c r="E16" s="11" t="s">
        <v>5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13.5">
      <c r="D17" s="117"/>
      <c r="E17" s="11" t="s">
        <v>6</v>
      </c>
      <c r="F17" s="12"/>
      <c r="G17" s="12"/>
      <c r="H17" s="12"/>
      <c r="I17" s="12"/>
      <c r="J17" s="12"/>
      <c r="K17" s="12"/>
      <c r="L17" s="12"/>
      <c r="M17" s="12"/>
      <c r="N17" s="13"/>
    </row>
    <row r="18" spans="2:14" ht="14.25" thickBot="1">
      <c r="D18" s="118"/>
      <c r="E18" s="14" t="s">
        <v>7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4.25" thickTop="1"/>
    <row r="21" spans="2:14" ht="14.25" thickBot="1">
      <c r="B21" s="119" t="s">
        <v>8</v>
      </c>
      <c r="C21" s="120"/>
      <c r="D21" s="121"/>
      <c r="E21" s="17"/>
      <c r="F21" s="17"/>
      <c r="G21" s="17"/>
      <c r="H21" s="17"/>
    </row>
    <row r="22" spans="2:14" ht="14.25" thickTop="1">
      <c r="D22" s="17"/>
      <c r="E22" s="17"/>
      <c r="F22" s="17"/>
      <c r="G22" s="17"/>
      <c r="H22" s="17"/>
    </row>
    <row r="23" spans="2:14" ht="13.5">
      <c r="B23" s="18" t="s">
        <v>9</v>
      </c>
      <c r="C23" s="18"/>
      <c r="D23" s="17"/>
      <c r="E23" s="17"/>
      <c r="F23" s="17"/>
      <c r="G23" s="17"/>
      <c r="H23" s="17"/>
    </row>
    <row r="24" spans="2:14" ht="13.5">
      <c r="B24" s="18" t="s">
        <v>88</v>
      </c>
      <c r="C24" s="18"/>
      <c r="D24" s="17"/>
      <c r="E24" s="17"/>
      <c r="F24" s="17"/>
      <c r="G24" s="17"/>
      <c r="H24" s="17"/>
    </row>
    <row r="25" spans="2:14" ht="13.5">
      <c r="B25" s="19" t="s">
        <v>10</v>
      </c>
      <c r="C25" s="18"/>
      <c r="D25" s="17"/>
      <c r="E25" s="17"/>
      <c r="F25" s="17"/>
      <c r="G25" s="17"/>
      <c r="H25" s="17"/>
    </row>
    <row r="26" spans="2:14" ht="13.5">
      <c r="B26" s="19" t="s">
        <v>11</v>
      </c>
      <c r="C26" s="18"/>
      <c r="D26" s="17"/>
      <c r="E26" s="17"/>
      <c r="F26" s="17"/>
      <c r="G26" s="17"/>
      <c r="H26" s="17"/>
    </row>
    <row r="27" spans="2:14" ht="13.5">
      <c r="B27" s="19" t="s">
        <v>12</v>
      </c>
      <c r="C27" s="18"/>
      <c r="D27" s="17"/>
      <c r="E27" s="17"/>
      <c r="F27" s="17"/>
      <c r="G27" s="17"/>
      <c r="H27" s="17"/>
    </row>
    <row r="28" spans="2:14" ht="13.5">
      <c r="B28" s="20" t="s">
        <v>13</v>
      </c>
      <c r="C28" s="18"/>
    </row>
    <row r="29" spans="2:14" ht="13.5">
      <c r="B29" s="20" t="s">
        <v>14</v>
      </c>
      <c r="C29" s="18"/>
    </row>
    <row r="30" spans="2:14" ht="13.5">
      <c r="B30" s="20" t="s">
        <v>15</v>
      </c>
      <c r="C30" s="18"/>
    </row>
    <row r="31" spans="2:14" ht="13.5">
      <c r="B31" s="20" t="s">
        <v>16</v>
      </c>
      <c r="C31" s="18"/>
    </row>
    <row r="32" spans="2:14" ht="13.5">
      <c r="B32" s="20" t="s">
        <v>17</v>
      </c>
      <c r="C32" s="18"/>
    </row>
    <row r="33" spans="2:14" ht="13.5">
      <c r="B33" s="20" t="s">
        <v>18</v>
      </c>
      <c r="C33" s="18"/>
    </row>
    <row r="34" spans="2:14" ht="13.5">
      <c r="B34" s="21"/>
    </row>
    <row r="35" spans="2:14" ht="13.5">
      <c r="C35" s="122" t="s">
        <v>19</v>
      </c>
      <c r="D35" s="123"/>
      <c r="E35" s="123"/>
      <c r="F35" s="123"/>
      <c r="G35" s="124"/>
    </row>
    <row r="36" spans="2:14" s="3" customFormat="1" ht="14.25" thickBot="1">
      <c r="C36" s="125"/>
      <c r="D36" s="126"/>
      <c r="E36" s="126"/>
      <c r="F36" s="126"/>
      <c r="G36" s="127"/>
    </row>
    <row r="37" spans="2:14" s="3" customFormat="1" ht="14.25" thickTop="1"/>
    <row r="38" spans="2:14" ht="13.5"/>
    <row r="45" spans="2:14" ht="13.5">
      <c r="K45" s="128" t="s">
        <v>20</v>
      </c>
      <c r="L45" s="128"/>
      <c r="M45" s="128"/>
      <c r="N45" s="128"/>
    </row>
    <row r="47" spans="2:14" ht="13.5">
      <c r="B47" s="22" t="s">
        <v>21</v>
      </c>
      <c r="C47" s="23"/>
      <c r="D47" s="23"/>
      <c r="E47" s="23"/>
      <c r="F47" s="23"/>
      <c r="J47" s="22" t="s">
        <v>21</v>
      </c>
      <c r="K47" s="23"/>
      <c r="L47" s="23"/>
      <c r="M47" s="23"/>
    </row>
    <row r="48" spans="2:14" ht="13.5">
      <c r="B48" s="1" t="s">
        <v>22</v>
      </c>
    </row>
    <row r="49" spans="2:15" ht="13.5"/>
    <row r="50" spans="2:15" ht="13.5">
      <c r="B50" s="24" t="s">
        <v>23</v>
      </c>
    </row>
    <row r="51" spans="2:15" ht="14.25">
      <c r="F51" s="25" t="s">
        <v>24</v>
      </c>
      <c r="K51" s="26"/>
    </row>
    <row r="52" spans="2:15" ht="13.5"/>
    <row r="53" spans="2:15" ht="13.5"/>
    <row r="54" spans="2:15" ht="17.25">
      <c r="B54" s="27"/>
      <c r="F54" s="26"/>
      <c r="J54" s="27"/>
    </row>
    <row r="55" spans="2:15" ht="17.25">
      <c r="B55" s="27"/>
      <c r="F55" s="26"/>
      <c r="J55" s="27"/>
    </row>
    <row r="56" spans="2:15" ht="17.25">
      <c r="B56" s="27"/>
      <c r="F56" s="26"/>
      <c r="J56" s="27"/>
    </row>
    <row r="57" spans="2:15" ht="17.25">
      <c r="B57" s="27"/>
      <c r="F57" s="26"/>
      <c r="J57" s="27"/>
    </row>
    <row r="58" spans="2:15" ht="17.25">
      <c r="B58" s="27"/>
      <c r="F58" s="26"/>
      <c r="J58" s="27"/>
    </row>
    <row r="59" spans="2:15" ht="17.25">
      <c r="B59" s="27"/>
      <c r="F59" s="26"/>
      <c r="J59" s="27"/>
    </row>
    <row r="61" spans="2:15" ht="13.5">
      <c r="C61" s="28" t="s">
        <v>25</v>
      </c>
      <c r="D61" s="28" t="s">
        <v>26</v>
      </c>
      <c r="E61" s="28" t="s">
        <v>27</v>
      </c>
      <c r="F61" s="28" t="s">
        <v>28</v>
      </c>
      <c r="G61" s="28" t="s">
        <v>29</v>
      </c>
      <c r="K61" s="28" t="s">
        <v>25</v>
      </c>
      <c r="L61" s="28" t="s">
        <v>26</v>
      </c>
      <c r="M61" s="28" t="s">
        <v>30</v>
      </c>
      <c r="N61" s="28" t="s">
        <v>28</v>
      </c>
      <c r="O61" s="28" t="s">
        <v>29</v>
      </c>
    </row>
    <row r="62" spans="2:15" ht="13.5">
      <c r="C62" s="29" t="s">
        <v>31</v>
      </c>
      <c r="D62" s="29">
        <v>12</v>
      </c>
      <c r="E62" s="30">
        <v>133</v>
      </c>
      <c r="F62" s="31">
        <f>FLOOR(E62,D62)</f>
        <v>132</v>
      </c>
      <c r="G62" s="32">
        <f>F62/D62</f>
        <v>11</v>
      </c>
      <c r="K62" s="29" t="s">
        <v>31</v>
      </c>
      <c r="L62" s="29">
        <v>12</v>
      </c>
      <c r="M62" s="30">
        <v>133</v>
      </c>
      <c r="N62" s="31"/>
      <c r="O62" s="32"/>
    </row>
    <row r="63" spans="2:15" ht="13.5">
      <c r="C63" s="29" t="s">
        <v>32</v>
      </c>
      <c r="D63" s="29">
        <v>6</v>
      </c>
      <c r="E63" s="30">
        <v>23</v>
      </c>
      <c r="F63" s="31">
        <f>FLOOR(E63,D63)</f>
        <v>18</v>
      </c>
      <c r="G63" s="32">
        <f>F63/D63</f>
        <v>3</v>
      </c>
      <c r="K63" s="29" t="s">
        <v>32</v>
      </c>
      <c r="L63" s="29">
        <v>6</v>
      </c>
      <c r="M63" s="30">
        <v>23</v>
      </c>
      <c r="N63" s="31"/>
      <c r="O63" s="32"/>
    </row>
    <row r="64" spans="2:15" ht="13.5">
      <c r="C64" s="29" t="s">
        <v>33</v>
      </c>
      <c r="D64" s="29">
        <v>24</v>
      </c>
      <c r="E64" s="30">
        <v>51</v>
      </c>
      <c r="F64" s="31">
        <f>FLOOR(E64,D64)</f>
        <v>48</v>
      </c>
      <c r="G64" s="32">
        <f>F64/D64</f>
        <v>2</v>
      </c>
      <c r="K64" s="29" t="s">
        <v>33</v>
      </c>
      <c r="L64" s="29">
        <v>24</v>
      </c>
      <c r="M64" s="30">
        <v>51</v>
      </c>
      <c r="N64" s="31"/>
      <c r="O64" s="32"/>
    </row>
    <row r="65" spans="1:14" s="34" customFormat="1" ht="13.5">
      <c r="A65" s="33"/>
      <c r="D65" s="17"/>
      <c r="E65" s="35"/>
      <c r="L65" s="17"/>
      <c r="M65" s="17"/>
    </row>
    <row r="68" spans="1:14" ht="13.5">
      <c r="B68" s="26" t="s">
        <v>34</v>
      </c>
      <c r="C68" t="s">
        <v>35</v>
      </c>
      <c r="K68" t="s">
        <v>36</v>
      </c>
    </row>
    <row r="69" spans="1:14" ht="13.5">
      <c r="C69" t="s">
        <v>37</v>
      </c>
      <c r="J69" s="28" t="s">
        <v>25</v>
      </c>
      <c r="K69" s="28" t="s">
        <v>26</v>
      </c>
      <c r="L69" s="28" t="s">
        <v>30</v>
      </c>
      <c r="M69" s="28" t="s">
        <v>29</v>
      </c>
      <c r="N69" s="36" t="s">
        <v>38</v>
      </c>
    </row>
    <row r="70" spans="1:14" ht="13.5">
      <c r="C70" t="s">
        <v>39</v>
      </c>
      <c r="J70" s="29" t="s">
        <v>31</v>
      </c>
      <c r="K70" s="103">
        <v>12</v>
      </c>
      <c r="L70" s="30">
        <v>133</v>
      </c>
      <c r="M70" s="37"/>
      <c r="N70">
        <f>FLOOR(L70,K70)/K70</f>
        <v>11</v>
      </c>
    </row>
    <row r="71" spans="1:14" ht="13.5">
      <c r="C71" t="s">
        <v>40</v>
      </c>
      <c r="J71" s="29" t="s">
        <v>32</v>
      </c>
      <c r="K71" s="103">
        <v>6</v>
      </c>
      <c r="L71" s="30">
        <v>23</v>
      </c>
      <c r="M71" s="37"/>
      <c r="N71">
        <f>FLOOR(L71,K71)/K71</f>
        <v>3</v>
      </c>
    </row>
    <row r="72" spans="1:14" ht="13.5">
      <c r="C72" t="s">
        <v>41</v>
      </c>
      <c r="J72" s="29" t="s">
        <v>33</v>
      </c>
      <c r="K72" s="103">
        <v>24</v>
      </c>
      <c r="L72" s="30">
        <v>51</v>
      </c>
      <c r="M72" s="37"/>
      <c r="N72">
        <f>FLOOR(L72,K72)/K72</f>
        <v>2</v>
      </c>
    </row>
    <row r="73" spans="1:14" ht="13.5">
      <c r="C73" t="s">
        <v>42</v>
      </c>
    </row>
    <row r="76" spans="1:14" ht="13.5">
      <c r="C76" s="1"/>
    </row>
    <row r="83" spans="2:14" ht="13.5">
      <c r="B83" s="22" t="s">
        <v>43</v>
      </c>
      <c r="C83" s="23"/>
      <c r="D83" s="23"/>
      <c r="E83" s="23"/>
      <c r="F83" s="23"/>
      <c r="J83" s="22" t="s">
        <v>43</v>
      </c>
      <c r="K83" s="23"/>
      <c r="L83" s="23"/>
      <c r="M83" s="23"/>
      <c r="N83" s="23"/>
    </row>
    <row r="85" spans="2:14" ht="14.25">
      <c r="J85" s="25" t="s">
        <v>44</v>
      </c>
    </row>
    <row r="86" spans="2:14" ht="13.5"/>
    <row r="88" spans="2:14" ht="13.5">
      <c r="B88" s="38" t="s">
        <v>45</v>
      </c>
      <c r="C88" s="39"/>
      <c r="D88" s="39"/>
      <c r="E88" s="39"/>
      <c r="F88" s="39"/>
      <c r="J88" s="38" t="s">
        <v>45</v>
      </c>
      <c r="K88" s="39"/>
      <c r="L88" s="39"/>
      <c r="M88" s="39"/>
      <c r="N88" s="39"/>
    </row>
    <row r="89" spans="2:14" ht="14.25" thickBot="1">
      <c r="B89" s="40" t="s">
        <v>46</v>
      </c>
      <c r="C89" s="40" t="s">
        <v>47</v>
      </c>
      <c r="D89" s="41" t="s">
        <v>48</v>
      </c>
      <c r="E89" s="40" t="s">
        <v>49</v>
      </c>
      <c r="F89" s="40" t="s">
        <v>50</v>
      </c>
      <c r="G89" s="26"/>
      <c r="H89" s="26"/>
      <c r="I89" s="26"/>
      <c r="J89" s="40" t="s">
        <v>46</v>
      </c>
      <c r="K89" s="40" t="s">
        <v>47</v>
      </c>
      <c r="L89" s="41" t="s">
        <v>48</v>
      </c>
      <c r="M89" s="40" t="s">
        <v>49</v>
      </c>
      <c r="N89" s="40" t="s">
        <v>50</v>
      </c>
    </row>
    <row r="90" spans="2:14" ht="13.5">
      <c r="B90" s="42" t="s">
        <v>51</v>
      </c>
      <c r="C90" s="43">
        <v>12306</v>
      </c>
      <c r="D90" s="43">
        <v>60</v>
      </c>
      <c r="E90" s="44">
        <f>FLOOR(C90,D90)</f>
        <v>12300</v>
      </c>
      <c r="F90" s="44">
        <f>E90/D90</f>
        <v>205</v>
      </c>
      <c r="J90" s="42" t="s">
        <v>51</v>
      </c>
      <c r="K90" s="43">
        <v>12306</v>
      </c>
      <c r="L90" s="43">
        <v>60</v>
      </c>
      <c r="M90" s="44"/>
      <c r="N90" s="44"/>
    </row>
    <row r="91" spans="2:14" ht="13.5">
      <c r="B91" t="s">
        <v>52</v>
      </c>
      <c r="C91" s="45">
        <v>26400</v>
      </c>
      <c r="D91" s="45">
        <v>120</v>
      </c>
      <c r="E91" s="44">
        <f>FLOOR(C91,D91)</f>
        <v>26400</v>
      </c>
      <c r="F91" s="44">
        <f>E91/D91</f>
        <v>220</v>
      </c>
      <c r="J91" t="s">
        <v>52</v>
      </c>
      <c r="K91" s="45">
        <v>26400</v>
      </c>
      <c r="L91" s="45">
        <v>120</v>
      </c>
      <c r="M91" s="44"/>
      <c r="N91" s="44"/>
    </row>
    <row r="92" spans="2:14" ht="13.5">
      <c r="B92" s="39" t="s">
        <v>53</v>
      </c>
      <c r="C92" s="45">
        <v>5847</v>
      </c>
      <c r="D92" s="45">
        <v>240</v>
      </c>
      <c r="E92" s="44">
        <f>FLOOR(C92,D92)</f>
        <v>5760</v>
      </c>
      <c r="F92" s="46">
        <f>E92/D92</f>
        <v>24</v>
      </c>
      <c r="J92" s="39" t="s">
        <v>53</v>
      </c>
      <c r="K92" s="45">
        <v>5847</v>
      </c>
      <c r="L92" s="45">
        <v>240</v>
      </c>
      <c r="M92" s="44"/>
      <c r="N92" s="46"/>
    </row>
    <row r="93" spans="2:14" ht="13.5">
      <c r="B93" s="39" t="s">
        <v>54</v>
      </c>
      <c r="C93" s="45">
        <v>68920</v>
      </c>
      <c r="D93" s="45">
        <v>480</v>
      </c>
      <c r="E93" s="44">
        <f>FLOOR(C93,D93)</f>
        <v>68640</v>
      </c>
      <c r="F93" s="46">
        <f>E93/D93</f>
        <v>143</v>
      </c>
      <c r="J93" s="39" t="s">
        <v>54</v>
      </c>
      <c r="K93" s="45">
        <v>68920</v>
      </c>
      <c r="L93" s="45">
        <v>480</v>
      </c>
      <c r="M93" s="44"/>
      <c r="N93" s="46"/>
    </row>
    <row r="96" spans="2:14" ht="13.5">
      <c r="B96" s="22" t="s">
        <v>55</v>
      </c>
      <c r="C96" s="23"/>
      <c r="D96" s="23"/>
      <c r="E96" s="23"/>
      <c r="F96" s="23"/>
      <c r="J96" s="22" t="s">
        <v>55</v>
      </c>
      <c r="K96" s="23"/>
      <c r="L96" s="23"/>
      <c r="M96" s="23"/>
      <c r="N96" s="23"/>
    </row>
    <row r="98" spans="3:14" ht="14.25">
      <c r="F98" s="25" t="s">
        <v>56</v>
      </c>
    </row>
    <row r="103" spans="3:14" ht="13.5">
      <c r="C103" s="47" t="s">
        <v>57</v>
      </c>
      <c r="D103" s="47" t="s">
        <v>58</v>
      </c>
      <c r="E103" s="48" t="s">
        <v>59</v>
      </c>
      <c r="F103" s="47" t="s">
        <v>60</v>
      </c>
      <c r="K103" s="47" t="s">
        <v>57</v>
      </c>
      <c r="L103" s="47" t="s">
        <v>58</v>
      </c>
      <c r="M103" s="48" t="s">
        <v>59</v>
      </c>
      <c r="N103" s="47" t="s">
        <v>60</v>
      </c>
    </row>
    <row r="104" spans="3:14" ht="13.5">
      <c r="C104" s="49" t="s">
        <v>31</v>
      </c>
      <c r="D104" s="50">
        <v>12</v>
      </c>
      <c r="E104" s="50">
        <v>1219</v>
      </c>
      <c r="F104" s="51">
        <f>FLOOR(E104,D104)/D104</f>
        <v>101</v>
      </c>
      <c r="K104" s="49" t="s">
        <v>31</v>
      </c>
      <c r="L104" s="50">
        <v>12</v>
      </c>
      <c r="M104" s="50">
        <v>1219</v>
      </c>
      <c r="N104" s="52"/>
    </row>
    <row r="105" spans="3:14" ht="13.5">
      <c r="C105" s="53" t="s">
        <v>33</v>
      </c>
      <c r="D105" s="54">
        <v>10</v>
      </c>
      <c r="E105" s="54">
        <v>643</v>
      </c>
      <c r="F105" s="55">
        <f t="shared" ref="F105:F109" si="0">FLOOR(E105,D105)/D105</f>
        <v>64</v>
      </c>
      <c r="K105" s="53" t="s">
        <v>33</v>
      </c>
      <c r="L105" s="54">
        <v>10</v>
      </c>
      <c r="M105" s="54">
        <v>643</v>
      </c>
      <c r="N105" s="56"/>
    </row>
    <row r="106" spans="3:14" ht="13.5">
      <c r="C106" s="57" t="s">
        <v>61</v>
      </c>
      <c r="D106" s="58">
        <v>5</v>
      </c>
      <c r="E106" s="58">
        <v>876</v>
      </c>
      <c r="F106" s="59">
        <f t="shared" si="0"/>
        <v>175</v>
      </c>
      <c r="K106" s="57" t="s">
        <v>62</v>
      </c>
      <c r="L106" s="58">
        <v>5</v>
      </c>
      <c r="M106" s="58">
        <v>876</v>
      </c>
      <c r="N106" s="60"/>
    </row>
    <row r="107" spans="3:14" ht="13.5">
      <c r="C107" s="57" t="s">
        <v>63</v>
      </c>
      <c r="D107" s="58">
        <v>6</v>
      </c>
      <c r="E107" s="58">
        <v>69</v>
      </c>
      <c r="F107" s="59">
        <f t="shared" si="0"/>
        <v>11</v>
      </c>
      <c r="K107" s="57" t="s">
        <v>63</v>
      </c>
      <c r="L107" s="58">
        <v>6</v>
      </c>
      <c r="M107" s="58">
        <v>69</v>
      </c>
      <c r="N107" s="60"/>
    </row>
    <row r="108" spans="3:14" ht="13.5">
      <c r="C108" s="57" t="s">
        <v>64</v>
      </c>
      <c r="D108" s="58">
        <v>100</v>
      </c>
      <c r="E108" s="58">
        <v>3897</v>
      </c>
      <c r="F108" s="59">
        <f t="shared" si="0"/>
        <v>38</v>
      </c>
      <c r="K108" s="57" t="s">
        <v>64</v>
      </c>
      <c r="L108" s="58">
        <v>100</v>
      </c>
      <c r="M108" s="58">
        <v>3897</v>
      </c>
      <c r="N108" s="60"/>
    </row>
    <row r="109" spans="3:14" ht="13.5">
      <c r="C109" s="61" t="s">
        <v>65</v>
      </c>
      <c r="D109" s="62">
        <v>24</v>
      </c>
      <c r="E109" s="62">
        <v>812</v>
      </c>
      <c r="F109" s="63">
        <f t="shared" si="0"/>
        <v>33</v>
      </c>
      <c r="K109" s="61" t="s">
        <v>65</v>
      </c>
      <c r="L109" s="62">
        <v>24</v>
      </c>
      <c r="M109" s="62">
        <v>812</v>
      </c>
      <c r="N109" s="64"/>
    </row>
    <row r="110" spans="3:14" ht="13.5">
      <c r="C110" s="65" t="s">
        <v>66</v>
      </c>
      <c r="D110" s="66" t="s">
        <v>67</v>
      </c>
      <c r="E110" s="67">
        <f>SUM(E104:E109)</f>
        <v>7516</v>
      </c>
      <c r="F110" s="68">
        <f>SUM(F104:F109)</f>
        <v>422</v>
      </c>
      <c r="K110" s="65" t="s">
        <v>66</v>
      </c>
      <c r="L110" s="66" t="s">
        <v>67</v>
      </c>
      <c r="M110" s="67">
        <f>SUM(M104:M109)</f>
        <v>7516</v>
      </c>
      <c r="N110" s="68"/>
    </row>
    <row r="113" spans="2:14" ht="13.5"/>
    <row r="115" spans="2:14" ht="13.5">
      <c r="B115" s="22" t="s">
        <v>68</v>
      </c>
      <c r="C115" s="23"/>
      <c r="D115" s="23"/>
      <c r="E115" s="23"/>
      <c r="F115" s="23"/>
      <c r="J115" s="22" t="s">
        <v>68</v>
      </c>
      <c r="K115" s="23"/>
      <c r="L115" s="23"/>
      <c r="M115" s="23"/>
      <c r="N115" s="23"/>
    </row>
    <row r="116" spans="2:14" ht="13.5"/>
    <row r="117" spans="2:14" ht="12.75" customHeight="1">
      <c r="F117" s="25" t="s">
        <v>69</v>
      </c>
      <c r="J117" s="27"/>
    </row>
    <row r="118" spans="2:14" ht="12.75" customHeight="1">
      <c r="G118" t="s">
        <v>70</v>
      </c>
    </row>
    <row r="121" spans="2:14" ht="13.5">
      <c r="C121" s="69"/>
      <c r="D121" s="109" t="s">
        <v>71</v>
      </c>
      <c r="E121" s="110"/>
      <c r="L121" s="69"/>
      <c r="M121" s="76" t="s">
        <v>72</v>
      </c>
      <c r="N121" s="70"/>
    </row>
    <row r="122" spans="2:14" ht="13.5">
      <c r="C122" s="69"/>
      <c r="D122" s="71" t="s">
        <v>73</v>
      </c>
      <c r="E122" s="71" t="s">
        <v>74</v>
      </c>
      <c r="L122" s="69"/>
      <c r="M122" s="71" t="s">
        <v>73</v>
      </c>
      <c r="N122" s="71" t="s">
        <v>74</v>
      </c>
    </row>
    <row r="123" spans="2:14" ht="13.5">
      <c r="C123" s="47" t="s">
        <v>75</v>
      </c>
      <c r="D123" s="47" t="s">
        <v>76</v>
      </c>
      <c r="E123" s="47" t="s">
        <v>76</v>
      </c>
      <c r="L123" s="47" t="s">
        <v>75</v>
      </c>
      <c r="M123" s="47" t="s">
        <v>76</v>
      </c>
      <c r="N123" s="47" t="s">
        <v>76</v>
      </c>
    </row>
    <row r="124" spans="2:14" ht="13.5">
      <c r="C124" s="72">
        <v>0.63055555555555554</v>
      </c>
      <c r="D124" s="73">
        <f>FLOOR(C124,"00:15")</f>
        <v>0.625</v>
      </c>
      <c r="E124" s="73">
        <f>FLOOR(C124,"00:30")</f>
        <v>0.625</v>
      </c>
      <c r="L124" s="72">
        <v>0.63055555555555554</v>
      </c>
      <c r="M124" s="73"/>
      <c r="N124" s="73"/>
    </row>
    <row r="125" spans="2:14" ht="13.5">
      <c r="C125" s="72">
        <v>0.14930555555555555</v>
      </c>
      <c r="D125" s="73">
        <f t="shared" ref="D125:D130" si="1">FLOOR(C125,"00:15")</f>
        <v>0.14583333333333331</v>
      </c>
      <c r="E125" s="73">
        <f t="shared" ref="E125:E130" si="2">FLOOR(C125,"00:30")</f>
        <v>0.14583333333333331</v>
      </c>
      <c r="L125" s="72">
        <v>0.14930555555555555</v>
      </c>
      <c r="M125" s="73"/>
      <c r="N125" s="73"/>
    </row>
    <row r="126" spans="2:14" ht="13.5">
      <c r="C126" s="72">
        <v>0.21041666666666667</v>
      </c>
      <c r="D126" s="73">
        <f t="shared" si="1"/>
        <v>0.20833333333333331</v>
      </c>
      <c r="E126" s="73">
        <f t="shared" si="2"/>
        <v>0.20833333333333331</v>
      </c>
      <c r="L126" s="72">
        <v>0.21041666666666667</v>
      </c>
      <c r="M126" s="73"/>
      <c r="N126" s="73"/>
    </row>
    <row r="127" spans="2:14" ht="13.5">
      <c r="C127" s="72">
        <v>0.28958333333333336</v>
      </c>
      <c r="D127" s="73">
        <f t="shared" si="1"/>
        <v>0.28125</v>
      </c>
      <c r="E127" s="73">
        <f t="shared" si="2"/>
        <v>0.27083333333333331</v>
      </c>
      <c r="L127" s="72">
        <v>0.28958333333333336</v>
      </c>
      <c r="M127" s="73"/>
      <c r="N127" s="73"/>
    </row>
    <row r="128" spans="2:14" ht="13.5">
      <c r="C128" s="72">
        <v>0.47361111111111115</v>
      </c>
      <c r="D128" s="73">
        <f t="shared" si="1"/>
        <v>0.46875</v>
      </c>
      <c r="E128" s="73">
        <f t="shared" si="2"/>
        <v>0.45833333333333331</v>
      </c>
      <c r="L128" s="72">
        <v>0.47361111111111115</v>
      </c>
      <c r="M128" s="73"/>
      <c r="N128" s="73"/>
    </row>
    <row r="129" spans="2:14" ht="13.5">
      <c r="C129" s="72">
        <v>0.69652777777777775</v>
      </c>
      <c r="D129" s="73">
        <f t="shared" si="1"/>
        <v>0.6875</v>
      </c>
      <c r="E129" s="73">
        <f t="shared" si="2"/>
        <v>0.6875</v>
      </c>
      <c r="L129" s="72">
        <v>0.69652777777777775</v>
      </c>
      <c r="M129" s="73"/>
      <c r="N129" s="73"/>
    </row>
    <row r="130" spans="2:14" ht="13.5">
      <c r="C130" s="72">
        <v>0.84583333333333333</v>
      </c>
      <c r="D130" s="73">
        <f t="shared" si="1"/>
        <v>0.84375</v>
      </c>
      <c r="E130" s="73">
        <f t="shared" si="2"/>
        <v>0.83333333333333326</v>
      </c>
      <c r="L130" s="72">
        <v>0.84583333333333333</v>
      </c>
      <c r="M130" s="73"/>
      <c r="N130" s="73"/>
    </row>
    <row r="133" spans="2:14" ht="13.5" hidden="1">
      <c r="B133" s="104"/>
      <c r="C133" s="17"/>
      <c r="D133" s="17"/>
      <c r="E133" s="17"/>
      <c r="F133" s="17"/>
      <c r="G133" s="17"/>
      <c r="H133" s="17"/>
      <c r="I133" s="17"/>
      <c r="J133" s="104"/>
      <c r="K133" s="17"/>
      <c r="L133" s="17"/>
      <c r="M133" s="17"/>
      <c r="N133" s="17"/>
    </row>
    <row r="134" spans="2:14" ht="12.75" hidden="1" customHeight="1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</row>
    <row r="135" spans="2:14" ht="17.25" hidden="1">
      <c r="B135" s="17"/>
      <c r="C135" s="17"/>
      <c r="D135" s="17"/>
      <c r="E135" s="17"/>
      <c r="F135" s="105"/>
      <c r="G135" s="17"/>
      <c r="H135" s="17"/>
      <c r="I135" s="17"/>
      <c r="J135" s="17"/>
      <c r="K135" s="17"/>
      <c r="L135" s="17"/>
      <c r="M135" s="17"/>
      <c r="N135" s="17"/>
    </row>
    <row r="136" spans="2:14" ht="12.75" hidden="1" customHeight="1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</row>
    <row r="137" spans="2:14" ht="13.5" hidden="1">
      <c r="B137" s="17"/>
      <c r="C137" s="17"/>
      <c r="D137" s="17"/>
      <c r="E137" s="17"/>
      <c r="F137" s="17"/>
      <c r="G137" s="69"/>
      <c r="H137" s="74"/>
      <c r="I137" s="74"/>
      <c r="J137" s="17"/>
      <c r="K137" s="17"/>
      <c r="L137" s="17"/>
      <c r="M137" s="17"/>
      <c r="N137" s="17"/>
    </row>
    <row r="138" spans="2:14" ht="13.5" hidden="1">
      <c r="B138" s="17"/>
      <c r="C138" s="17"/>
      <c r="D138" s="17"/>
      <c r="E138" s="17"/>
      <c r="F138" s="17"/>
      <c r="G138" s="75"/>
      <c r="H138" s="74"/>
      <c r="I138" s="74"/>
      <c r="J138" s="17"/>
      <c r="K138" s="17"/>
      <c r="L138" s="17"/>
      <c r="M138" s="17"/>
      <c r="N138" s="17"/>
    </row>
    <row r="139" spans="2:14" ht="12.75" hidden="1" customHeight="1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</row>
    <row r="140" spans="2:14" ht="12.75" hidden="1" customHeight="1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</row>
    <row r="141" spans="2:14" ht="12.75" hidden="1" customHeight="1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</row>
    <row r="142" spans="2:14" ht="12.75" hidden="1" customHeight="1"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</row>
    <row r="143" spans="2:14" ht="12.75" hidden="1" customHeight="1"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</row>
    <row r="144" spans="2:14" ht="13.5" hidden="1">
      <c r="B144" s="78"/>
      <c r="C144" s="78"/>
      <c r="D144" s="78"/>
      <c r="E144" s="78"/>
      <c r="F144" s="106"/>
      <c r="G144" s="17"/>
      <c r="H144" s="17"/>
      <c r="I144" s="17"/>
      <c r="J144" s="17"/>
      <c r="K144" s="17"/>
      <c r="L144" s="17"/>
      <c r="M144" s="17"/>
      <c r="N144" s="17"/>
    </row>
    <row r="145" spans="2:14" ht="13.5" hidden="1">
      <c r="B145" s="78"/>
      <c r="C145" s="79"/>
      <c r="D145" s="80"/>
      <c r="E145" s="79"/>
      <c r="F145" s="107"/>
      <c r="G145" s="17"/>
      <c r="H145" s="17"/>
      <c r="I145" s="17"/>
      <c r="J145" s="17"/>
      <c r="K145" s="17"/>
      <c r="L145" s="17"/>
      <c r="M145" s="17"/>
      <c r="N145" s="17"/>
    </row>
    <row r="146" spans="2:14" ht="13.5" hidden="1">
      <c r="B146" s="78"/>
      <c r="C146" s="79"/>
      <c r="D146" s="80"/>
      <c r="E146" s="79"/>
      <c r="F146" s="107"/>
      <c r="G146" s="17"/>
      <c r="H146" s="17"/>
      <c r="I146" s="17"/>
      <c r="J146" s="17"/>
      <c r="K146" s="17"/>
      <c r="L146" s="17"/>
      <c r="M146" s="17"/>
      <c r="N146" s="17"/>
    </row>
    <row r="147" spans="2:14" ht="13.5" hidden="1">
      <c r="B147" s="78"/>
      <c r="C147" s="79"/>
      <c r="D147" s="80"/>
      <c r="E147" s="79"/>
      <c r="F147" s="107"/>
      <c r="G147" s="17"/>
      <c r="H147" s="17"/>
      <c r="I147" s="17"/>
      <c r="J147" s="17"/>
      <c r="K147" s="17"/>
      <c r="L147" s="17"/>
      <c r="M147" s="17"/>
      <c r="N147" s="17"/>
    </row>
    <row r="148" spans="2:14" ht="13.5" hidden="1">
      <c r="B148" s="78"/>
      <c r="C148" s="79"/>
      <c r="D148" s="80"/>
      <c r="E148" s="79"/>
      <c r="F148" s="107"/>
      <c r="G148" s="17"/>
      <c r="H148" s="17"/>
      <c r="I148" s="17"/>
      <c r="J148" s="17"/>
      <c r="K148" s="17"/>
      <c r="L148" s="17"/>
      <c r="M148" s="17"/>
      <c r="N148" s="17"/>
    </row>
    <row r="149" spans="2:14" ht="13.5" hidden="1">
      <c r="B149" s="78"/>
      <c r="C149" s="79"/>
      <c r="D149" s="80"/>
      <c r="E149" s="79"/>
      <c r="F149" s="107"/>
      <c r="G149" s="17"/>
      <c r="H149" s="17"/>
      <c r="I149" s="17"/>
      <c r="J149" s="17"/>
      <c r="K149" s="111"/>
      <c r="L149" s="111"/>
      <c r="M149" s="111"/>
      <c r="N149" s="111"/>
    </row>
    <row r="150" spans="2:14" ht="13.5" hidden="1">
      <c r="B150" s="78"/>
      <c r="C150" s="79"/>
      <c r="D150" s="80"/>
      <c r="E150" s="79"/>
      <c r="F150" s="107"/>
      <c r="G150" s="17"/>
      <c r="H150" s="17"/>
      <c r="I150" s="17"/>
      <c r="J150" s="17"/>
      <c r="K150" s="17"/>
      <c r="L150" s="17"/>
      <c r="M150" s="17"/>
      <c r="N150" s="17"/>
    </row>
    <row r="151" spans="2:14" ht="13.5" hidden="1">
      <c r="B151" s="78"/>
      <c r="C151" s="79"/>
      <c r="D151" s="80"/>
      <c r="E151" s="79"/>
      <c r="F151" s="107"/>
      <c r="G151" s="17"/>
      <c r="H151" s="17"/>
      <c r="I151" s="17"/>
      <c r="J151" s="78"/>
      <c r="K151" s="78"/>
      <c r="L151" s="78"/>
      <c r="M151" s="78"/>
      <c r="N151" s="106"/>
    </row>
    <row r="152" spans="2:14" ht="13.5" hidden="1">
      <c r="B152" s="17"/>
      <c r="C152" s="17"/>
      <c r="D152" s="17"/>
      <c r="E152" s="17"/>
      <c r="F152" s="17"/>
      <c r="G152" s="17"/>
      <c r="H152" s="17"/>
      <c r="I152" s="17"/>
      <c r="J152" s="78"/>
      <c r="K152" s="79"/>
      <c r="L152" s="80"/>
      <c r="M152" s="81"/>
      <c r="N152" s="82"/>
    </row>
    <row r="153" spans="2:14" ht="13.5" hidden="1">
      <c r="B153" s="17"/>
      <c r="C153" s="17"/>
      <c r="D153" s="17"/>
      <c r="E153" s="17"/>
      <c r="F153" s="17"/>
      <c r="G153" s="17"/>
      <c r="H153" s="17"/>
      <c r="I153" s="17"/>
      <c r="J153" s="78"/>
      <c r="K153" s="79"/>
      <c r="L153" s="80"/>
      <c r="M153" s="81"/>
      <c r="N153" s="82"/>
    </row>
    <row r="154" spans="2:14" ht="13.5" hidden="1">
      <c r="B154" s="17"/>
      <c r="C154" s="17"/>
      <c r="D154" s="17"/>
      <c r="E154" s="17"/>
      <c r="F154" s="17"/>
      <c r="G154" s="17"/>
      <c r="H154" s="17"/>
      <c r="I154" s="17"/>
      <c r="J154" s="78"/>
      <c r="K154" s="79"/>
      <c r="L154" s="80"/>
      <c r="M154" s="81"/>
      <c r="N154" s="82"/>
    </row>
    <row r="155" spans="2:14" ht="13.5" hidden="1">
      <c r="B155" s="17"/>
      <c r="C155" s="17"/>
      <c r="D155" s="17"/>
      <c r="E155" s="17"/>
      <c r="F155" s="17"/>
      <c r="G155" s="17"/>
      <c r="H155" s="17"/>
      <c r="I155" s="17"/>
      <c r="J155" s="78"/>
      <c r="K155" s="79"/>
      <c r="L155" s="80"/>
      <c r="M155" s="81"/>
      <c r="N155" s="82"/>
    </row>
    <row r="156" spans="2:14" ht="13.5" hidden="1">
      <c r="B156" s="17"/>
      <c r="C156" s="17"/>
      <c r="D156" s="17"/>
      <c r="E156" s="17"/>
      <c r="F156" s="17"/>
      <c r="G156" s="17"/>
      <c r="H156" s="17"/>
      <c r="I156" s="17"/>
      <c r="J156" s="78"/>
      <c r="K156" s="79"/>
      <c r="L156" s="80"/>
      <c r="M156" s="81"/>
      <c r="N156" s="82"/>
    </row>
    <row r="157" spans="2:14" ht="13.5" hidden="1">
      <c r="B157" s="17"/>
      <c r="C157" s="17"/>
      <c r="D157" s="17"/>
      <c r="E157" s="17"/>
      <c r="F157" s="17"/>
      <c r="G157" s="17"/>
      <c r="H157" s="17"/>
      <c r="I157" s="17"/>
      <c r="J157" s="78"/>
      <c r="K157" s="79"/>
      <c r="L157" s="80"/>
      <c r="M157" s="81"/>
      <c r="N157" s="82"/>
    </row>
    <row r="158" spans="2:14" ht="13.5" hidden="1">
      <c r="B158" s="17"/>
      <c r="C158" s="17"/>
      <c r="D158" s="17"/>
      <c r="E158" s="17"/>
      <c r="F158" s="17"/>
      <c r="G158" s="17"/>
      <c r="H158" s="17"/>
      <c r="I158" s="17"/>
      <c r="J158" s="78"/>
      <c r="K158" s="79"/>
      <c r="L158" s="80"/>
      <c r="M158" s="81"/>
      <c r="N158" s="82"/>
    </row>
    <row r="159" spans="2:14" ht="13.5" hidden="1">
      <c r="J159" s="78"/>
      <c r="K159" s="79"/>
      <c r="L159" s="80"/>
      <c r="M159" s="81"/>
      <c r="N159" s="82"/>
    </row>
    <row r="161" spans="2:14" ht="13.5"/>
    <row r="162" spans="2:14" ht="13.5">
      <c r="B162" s="22" t="s">
        <v>89</v>
      </c>
      <c r="C162" s="23"/>
      <c r="D162" s="23"/>
      <c r="E162" s="23"/>
      <c r="F162" s="23"/>
      <c r="J162" s="22" t="s">
        <v>89</v>
      </c>
      <c r="K162" s="23"/>
      <c r="L162" s="23"/>
      <c r="M162" s="23"/>
      <c r="N162" s="23"/>
    </row>
    <row r="164" spans="2:14" ht="17.25">
      <c r="B164" s="27" t="s">
        <v>77</v>
      </c>
      <c r="J164" s="27" t="s">
        <v>77</v>
      </c>
    </row>
    <row r="166" spans="2:14" ht="14.25">
      <c r="F166" s="108" t="s">
        <v>90</v>
      </c>
    </row>
    <row r="167" spans="2:14" ht="13.5"/>
    <row r="170" spans="2:14" ht="13.5">
      <c r="B170" t="s">
        <v>78</v>
      </c>
      <c r="E170" s="83" t="s">
        <v>79</v>
      </c>
      <c r="F170" s="84">
        <v>970</v>
      </c>
    </row>
    <row r="171" spans="2:14" ht="13.5">
      <c r="B171" s="85" t="s">
        <v>80</v>
      </c>
      <c r="C171" s="85" t="s">
        <v>81</v>
      </c>
      <c r="D171" s="85" t="s">
        <v>82</v>
      </c>
      <c r="E171" s="85" t="s">
        <v>83</v>
      </c>
      <c r="F171" s="28" t="s">
        <v>84</v>
      </c>
    </row>
    <row r="172" spans="2:14" ht="13.5">
      <c r="B172" s="86">
        <v>40787</v>
      </c>
      <c r="C172" s="87">
        <v>0.42569444444444443</v>
      </c>
      <c r="D172" s="87">
        <v>0.74583333333333324</v>
      </c>
      <c r="E172" s="88">
        <f>D172-C172</f>
        <v>0.32013888888888881</v>
      </c>
      <c r="F172" s="89">
        <f>FLOOR(E172,"00:10")</f>
        <v>0.31944444444444442</v>
      </c>
    </row>
    <row r="173" spans="2:14" ht="13.5">
      <c r="B173" s="86">
        <v>40788</v>
      </c>
      <c r="C173" s="87">
        <v>0.39166666666666666</v>
      </c>
      <c r="D173" s="87">
        <v>0.75</v>
      </c>
      <c r="E173" s="88">
        <f t="shared" ref="E173:E182" si="3">D173-C173</f>
        <v>0.35833333333333334</v>
      </c>
      <c r="F173" s="89">
        <f t="shared" ref="F173:F182" si="4">FLOOR(E173,"00:10")</f>
        <v>0.35416666666666663</v>
      </c>
    </row>
    <row r="174" spans="2:14" ht="13.5">
      <c r="B174" s="86">
        <v>40789</v>
      </c>
      <c r="C174" s="90">
        <v>0.52916666666666667</v>
      </c>
      <c r="D174" s="90">
        <v>0.70833333333333337</v>
      </c>
      <c r="E174" s="88">
        <f t="shared" si="3"/>
        <v>0.1791666666666667</v>
      </c>
      <c r="F174" s="89">
        <f t="shared" si="4"/>
        <v>0.1736111111111111</v>
      </c>
    </row>
    <row r="175" spans="2:14" ht="13.5">
      <c r="B175" s="86">
        <v>40790</v>
      </c>
      <c r="C175" s="91"/>
      <c r="D175" s="91"/>
      <c r="E175" s="92">
        <f t="shared" si="3"/>
        <v>0</v>
      </c>
      <c r="F175" s="89">
        <f t="shared" si="4"/>
        <v>0</v>
      </c>
    </row>
    <row r="176" spans="2:14" ht="13.5">
      <c r="B176" s="86">
        <v>40791</v>
      </c>
      <c r="C176" s="90">
        <v>0.48125000000000001</v>
      </c>
      <c r="D176" s="90">
        <v>0.66388888888888886</v>
      </c>
      <c r="E176" s="88">
        <f t="shared" si="3"/>
        <v>0.18263888888888885</v>
      </c>
      <c r="F176" s="89">
        <f t="shared" si="4"/>
        <v>0.18055555555555555</v>
      </c>
    </row>
    <row r="177" spans="2:17" ht="12.75" customHeight="1">
      <c r="B177" s="86">
        <v>40792</v>
      </c>
      <c r="C177" s="90">
        <v>0.48333333333333334</v>
      </c>
      <c r="D177" s="90">
        <v>0.75694444444444453</v>
      </c>
      <c r="E177" s="88">
        <f t="shared" si="3"/>
        <v>0.27361111111111119</v>
      </c>
      <c r="F177" s="89">
        <f t="shared" si="4"/>
        <v>0.27083333333333331</v>
      </c>
    </row>
    <row r="178" spans="2:17" ht="12.75" customHeight="1">
      <c r="B178" s="86">
        <v>40793</v>
      </c>
      <c r="C178" s="90">
        <v>0.41388888888888892</v>
      </c>
      <c r="D178" s="90">
        <v>0.77986111111111101</v>
      </c>
      <c r="E178" s="88">
        <f t="shared" si="3"/>
        <v>0.36597222222222209</v>
      </c>
      <c r="F178" s="89">
        <f t="shared" si="4"/>
        <v>0.3611111111111111</v>
      </c>
      <c r="M178" s="108" t="s">
        <v>91</v>
      </c>
    </row>
    <row r="179" spans="2:17" ht="12.75" customHeight="1">
      <c r="B179" s="86">
        <v>40794</v>
      </c>
      <c r="C179" s="90">
        <v>0.48749999999999999</v>
      </c>
      <c r="D179" s="90">
        <v>0.7583333333333333</v>
      </c>
      <c r="E179" s="88">
        <f t="shared" si="3"/>
        <v>0.27083333333333331</v>
      </c>
      <c r="F179" s="89">
        <f t="shared" si="4"/>
        <v>0.27083333333333331</v>
      </c>
    </row>
    <row r="180" spans="2:17" ht="12.75" customHeight="1">
      <c r="B180" s="86">
        <v>40795</v>
      </c>
      <c r="C180" s="90">
        <v>0.56597222222222221</v>
      </c>
      <c r="D180" s="90">
        <v>0.81319444444444444</v>
      </c>
      <c r="E180" s="88">
        <f t="shared" si="3"/>
        <v>0.24722222222222223</v>
      </c>
      <c r="F180" s="89">
        <f t="shared" si="4"/>
        <v>0.24305555555555555</v>
      </c>
      <c r="M180" t="s">
        <v>78</v>
      </c>
      <c r="P180" s="83" t="s">
        <v>79</v>
      </c>
      <c r="Q180" s="84">
        <v>970</v>
      </c>
    </row>
    <row r="181" spans="2:17" ht="12.75" customHeight="1">
      <c r="B181" s="86">
        <v>40796</v>
      </c>
      <c r="C181" s="87">
        <v>0.43541666666666662</v>
      </c>
      <c r="D181" s="87">
        <v>0.74513888888888891</v>
      </c>
      <c r="E181" s="88">
        <f t="shared" si="3"/>
        <v>0.30972222222222229</v>
      </c>
      <c r="F181" s="89">
        <f t="shared" si="4"/>
        <v>0.30555555555555552</v>
      </c>
      <c r="M181" s="85" t="s">
        <v>80</v>
      </c>
      <c r="N181" s="85" t="s">
        <v>81</v>
      </c>
      <c r="O181" s="85" t="s">
        <v>82</v>
      </c>
      <c r="P181" s="85" t="s">
        <v>83</v>
      </c>
      <c r="Q181" s="28" t="s">
        <v>84</v>
      </c>
    </row>
    <row r="182" spans="2:17" ht="12.75" customHeight="1">
      <c r="B182" s="86">
        <v>40797</v>
      </c>
      <c r="C182" s="93">
        <v>0.38194444444444442</v>
      </c>
      <c r="D182" s="87">
        <v>0.75</v>
      </c>
      <c r="E182" s="88">
        <f t="shared" si="3"/>
        <v>0.36805555555555558</v>
      </c>
      <c r="F182" s="89">
        <f t="shared" si="4"/>
        <v>0.36805555555555552</v>
      </c>
      <c r="M182" s="86">
        <v>40787</v>
      </c>
      <c r="N182" s="87">
        <v>0.42569444444444443</v>
      </c>
      <c r="O182" s="87">
        <v>0.74583333333333324</v>
      </c>
      <c r="P182" s="88">
        <f>O182-N182</f>
        <v>0.32013888888888881</v>
      </c>
      <c r="Q182" s="77"/>
    </row>
    <row r="183" spans="2:17" ht="12.75" customHeight="1">
      <c r="B183" s="94"/>
      <c r="C183" s="95"/>
      <c r="D183" s="87" t="s">
        <v>85</v>
      </c>
      <c r="E183" s="96">
        <f>SUM(E172:E182)/"1:00:00"</f>
        <v>69.016666666666666</v>
      </c>
      <c r="F183" s="97">
        <f>SUM(F172:F182)</f>
        <v>2.8472222222222214</v>
      </c>
      <c r="M183" s="86">
        <v>40788</v>
      </c>
      <c r="N183" s="87">
        <v>0.39166666666666666</v>
      </c>
      <c r="O183" s="87">
        <v>0.75</v>
      </c>
      <c r="P183" s="88">
        <f t="shared" ref="P183:P192" si="5">O183-N183</f>
        <v>0.35833333333333334</v>
      </c>
      <c r="Q183" s="77"/>
    </row>
    <row r="184" spans="2:17" ht="12.75" customHeight="1">
      <c r="M184" s="86">
        <v>40789</v>
      </c>
      <c r="N184" s="90">
        <v>0.52916666666666667</v>
      </c>
      <c r="O184" s="90">
        <v>0.70833333333333337</v>
      </c>
      <c r="P184" s="88">
        <f t="shared" si="5"/>
        <v>0.1791666666666667</v>
      </c>
      <c r="Q184" s="77"/>
    </row>
    <row r="185" spans="2:17" ht="12.75" customHeight="1">
      <c r="E185" s="98" t="s">
        <v>86</v>
      </c>
      <c r="F185" s="99">
        <f>F183/"1:00:00"*970</f>
        <v>66283.333333333314</v>
      </c>
      <c r="M185" s="86">
        <v>40790</v>
      </c>
      <c r="N185" s="91"/>
      <c r="O185" s="91"/>
      <c r="P185" s="92">
        <f t="shared" si="5"/>
        <v>0</v>
      </c>
      <c r="Q185" s="77"/>
    </row>
    <row r="186" spans="2:17" ht="12.75" customHeight="1">
      <c r="M186" s="86">
        <v>40791</v>
      </c>
      <c r="N186" s="90">
        <v>0.48125000000000001</v>
      </c>
      <c r="O186" s="90">
        <v>0.66388888888888886</v>
      </c>
      <c r="P186" s="88">
        <f t="shared" si="5"/>
        <v>0.18263888888888885</v>
      </c>
      <c r="Q186" s="77"/>
    </row>
    <row r="187" spans="2:17" ht="12.75" customHeight="1">
      <c r="M187" s="86">
        <v>40792</v>
      </c>
      <c r="N187" s="90">
        <v>0.48333333333333334</v>
      </c>
      <c r="O187" s="90">
        <v>0.75694444444444453</v>
      </c>
      <c r="P187" s="88">
        <f t="shared" si="5"/>
        <v>0.27361111111111119</v>
      </c>
      <c r="Q187" s="77"/>
    </row>
    <row r="188" spans="2:17" ht="12.75" customHeight="1">
      <c r="M188" s="86">
        <v>40793</v>
      </c>
      <c r="N188" s="90">
        <v>0.41388888888888892</v>
      </c>
      <c r="O188" s="90">
        <v>0.77986111111111101</v>
      </c>
      <c r="P188" s="88">
        <f t="shared" si="5"/>
        <v>0.36597222222222209</v>
      </c>
      <c r="Q188" s="77"/>
    </row>
    <row r="189" spans="2:17" ht="12.75" customHeight="1">
      <c r="M189" s="86">
        <v>40794</v>
      </c>
      <c r="N189" s="90">
        <v>0.48749999999999999</v>
      </c>
      <c r="O189" s="90">
        <v>0.7583333333333333</v>
      </c>
      <c r="P189" s="88">
        <f t="shared" si="5"/>
        <v>0.27083333333333331</v>
      </c>
      <c r="Q189" s="77"/>
    </row>
    <row r="190" spans="2:17" ht="12.75" customHeight="1">
      <c r="M190" s="86">
        <v>40795</v>
      </c>
      <c r="N190" s="90">
        <v>0.56597222222222221</v>
      </c>
      <c r="O190" s="90">
        <v>0.81319444444444444</v>
      </c>
      <c r="P190" s="88">
        <f t="shared" si="5"/>
        <v>0.24722222222222223</v>
      </c>
      <c r="Q190" s="77"/>
    </row>
    <row r="191" spans="2:17" ht="12.75" customHeight="1">
      <c r="M191" s="86">
        <v>40796</v>
      </c>
      <c r="N191" s="87">
        <v>0.43541666666666662</v>
      </c>
      <c r="O191" s="87">
        <v>0.74513888888888891</v>
      </c>
      <c r="P191" s="88">
        <f t="shared" si="5"/>
        <v>0.30972222222222229</v>
      </c>
      <c r="Q191" s="77"/>
    </row>
    <row r="192" spans="2:17" ht="12.75" customHeight="1">
      <c r="M192" s="86">
        <v>40797</v>
      </c>
      <c r="N192" s="93">
        <v>0.38194444444444442</v>
      </c>
      <c r="O192" s="87">
        <v>0.75</v>
      </c>
      <c r="P192" s="88">
        <f t="shared" si="5"/>
        <v>0.36805555555555558</v>
      </c>
      <c r="Q192" s="77"/>
    </row>
    <row r="193" spans="13:17" ht="12.75" customHeight="1">
      <c r="M193" s="94"/>
      <c r="N193" s="95"/>
      <c r="O193" s="87" t="s">
        <v>85</v>
      </c>
      <c r="P193" s="100"/>
      <c r="Q193" s="101"/>
    </row>
    <row r="194" spans="13:17" ht="12.75" customHeight="1">
      <c r="P194" s="102"/>
    </row>
    <row r="195" spans="13:17" ht="12.75" customHeight="1">
      <c r="P195" s="98" t="s">
        <v>86</v>
      </c>
      <c r="Q195" s="129"/>
    </row>
  </sheetData>
  <mergeCells count="8">
    <mergeCell ref="D121:E121"/>
    <mergeCell ref="K149:N149"/>
    <mergeCell ref="A1:I1"/>
    <mergeCell ref="C10:N10"/>
    <mergeCell ref="D14:D18"/>
    <mergeCell ref="B21:D21"/>
    <mergeCell ref="C35:G36"/>
    <mergeCell ref="K45:N45"/>
  </mergeCells>
  <phoneticPr fontId="3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2013-10-22T06:07:50Z</dcterms:created>
  <dcterms:modified xsi:type="dcterms:W3CDTF">2015-11-21T04:12:49Z</dcterms:modified>
</cp:coreProperties>
</file>