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Excel2016練習---2016-\Manual\05-基本関数\03-論理関数\"/>
    </mc:Choice>
  </mc:AlternateContent>
  <bookViews>
    <workbookView xWindow="3720" yWindow="0" windowWidth="18285" windowHeight="948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4" i="1" l="1"/>
  <c r="J65" i="1" s="1"/>
  <c r="J66" i="1" s="1"/>
  <c r="J67" i="1" s="1"/>
  <c r="J68" i="1" s="1"/>
  <c r="J69" i="1" s="1"/>
  <c r="J70" i="1" s="1"/>
  <c r="J71" i="1" s="1"/>
  <c r="J72" i="1" s="1"/>
  <c r="B61" i="1"/>
  <c r="B62" i="1" s="1"/>
  <c r="B63" i="1" s="1"/>
  <c r="B64" i="1" s="1"/>
  <c r="B65" i="1" s="1"/>
  <c r="B66" i="1" s="1"/>
  <c r="B67" i="1" s="1"/>
  <c r="B68" i="1" s="1"/>
  <c r="B69" i="1" s="1"/>
  <c r="N94" i="1" l="1"/>
  <c r="L94" i="1"/>
  <c r="G94" i="1"/>
  <c r="F94" i="1"/>
  <c r="D94" i="1"/>
  <c r="N93" i="1"/>
  <c r="L93" i="1"/>
  <c r="G93" i="1"/>
  <c r="F93" i="1"/>
  <c r="D93" i="1"/>
  <c r="N92" i="1"/>
  <c r="L92" i="1"/>
  <c r="G92" i="1"/>
  <c r="F92" i="1"/>
  <c r="D92" i="1"/>
  <c r="N91" i="1"/>
  <c r="L91" i="1"/>
  <c r="G91" i="1"/>
  <c r="F91" i="1"/>
  <c r="D91" i="1"/>
  <c r="L90" i="1"/>
  <c r="G90" i="1"/>
  <c r="D90" i="1"/>
  <c r="G89" i="1"/>
  <c r="G88" i="1"/>
  <c r="G87" i="1"/>
  <c r="G86" i="1"/>
  <c r="E71" i="1"/>
  <c r="D71" i="1"/>
  <c r="E70" i="1"/>
  <c r="D70" i="1"/>
  <c r="G69" i="1"/>
  <c r="F69" i="1"/>
  <c r="F68" i="1"/>
  <c r="G68" i="1" s="1"/>
  <c r="G67" i="1"/>
  <c r="F67" i="1"/>
  <c r="F66" i="1"/>
  <c r="G66" i="1" s="1"/>
  <c r="G65" i="1"/>
  <c r="F65" i="1"/>
  <c r="F64" i="1"/>
  <c r="G64" i="1" s="1"/>
  <c r="G63" i="1"/>
  <c r="F63" i="1"/>
  <c r="F62" i="1"/>
  <c r="G62" i="1" s="1"/>
  <c r="G61" i="1"/>
  <c r="G71" i="1" s="1"/>
  <c r="F61" i="1"/>
  <c r="F71" i="1" s="1"/>
  <c r="F37" i="1"/>
  <c r="F36" i="1"/>
  <c r="F35" i="1"/>
  <c r="F34" i="1"/>
  <c r="F33" i="1"/>
  <c r="F32" i="1"/>
  <c r="F31" i="1"/>
  <c r="F30" i="1"/>
  <c r="F29" i="1"/>
  <c r="G95" i="1" l="1"/>
  <c r="G96" i="1" s="1"/>
  <c r="G97" i="1" s="1"/>
  <c r="E83" i="1" s="1"/>
  <c r="G70" i="1"/>
  <c r="F70" i="1"/>
</calcChain>
</file>

<file path=xl/comments1.xml><?xml version="1.0" encoding="utf-8"?>
<comments xmlns="http://schemas.openxmlformats.org/spreadsheetml/2006/main">
  <authors>
    <author>根津良彦</author>
  </authors>
  <commentList>
    <comment ref="F29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E29&gt;=75</t>
        </r>
        <r>
          <rPr>
            <b/>
            <sz val="14"/>
            <color indexed="81"/>
            <rFont val="ＭＳ Ｐゴシック"/>
            <family val="3"/>
            <charset val="128"/>
          </rPr>
          <t>,"合格","不合格")</t>
        </r>
      </text>
    </comment>
    <comment ref="F6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(D61=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,C61*D61)</t>
        </r>
      </text>
    </comment>
    <comment ref="G6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(F61=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,F61/E61)</t>
        </r>
      </text>
    </comment>
    <comment ref="E83" authorId="0" shapeId="0">
      <text>
        <r>
          <rPr>
            <b/>
            <sz val="14"/>
            <color indexed="10"/>
            <rFont val="ＭＳ Ｐゴシック"/>
            <family val="3"/>
            <charset val="128"/>
          </rPr>
          <t>=G97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自動的に合計の数値を表示します。</t>
        </r>
      </text>
    </comment>
    <comment ref="G86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(E86=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,E86*F86)</t>
        </r>
      </text>
    </comment>
    <comment ref="G96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INT</t>
        </r>
        <r>
          <rPr>
            <b/>
            <sz val="14"/>
            <color indexed="81"/>
            <rFont val="ＭＳ Ｐゴシック"/>
            <family val="3"/>
            <charset val="128"/>
          </rPr>
          <t>(G95*0.05)</t>
        </r>
      </text>
    </comment>
  </commentList>
</comments>
</file>

<file path=xl/sharedStrings.xml><?xml version="1.0" encoding="utf-8"?>
<sst xmlns="http://schemas.openxmlformats.org/spreadsheetml/2006/main" count="119" uniqueCount="62">
  <si>
    <t>左のように作成してみましょう</t>
  </si>
  <si>
    <t>IF関数ー（論理）</t>
    <rPh sb="2" eb="4">
      <t>カンスウ</t>
    </rPh>
    <rPh sb="6" eb="8">
      <t>ロンリ</t>
    </rPh>
    <phoneticPr fontId="3"/>
  </si>
  <si>
    <t>相撲部屋入門体格審査</t>
    <rPh sb="0" eb="2">
      <t>スモウ</t>
    </rPh>
    <rPh sb="2" eb="4">
      <t>ベヤ</t>
    </rPh>
    <rPh sb="4" eb="6">
      <t>ニュウモン</t>
    </rPh>
    <rPh sb="6" eb="8">
      <t>タイカク</t>
    </rPh>
    <rPh sb="8" eb="10">
      <t>シンサ</t>
    </rPh>
    <phoneticPr fontId="3"/>
  </si>
  <si>
    <t>名前</t>
    <rPh sb="0" eb="2">
      <t>ナマエ</t>
    </rPh>
    <phoneticPr fontId="3"/>
  </si>
  <si>
    <t>身長</t>
    <rPh sb="0" eb="2">
      <t>シンチョウ</t>
    </rPh>
    <phoneticPr fontId="3"/>
  </si>
  <si>
    <t>体重</t>
    <rPh sb="0" eb="2">
      <t>タイジュウ</t>
    </rPh>
    <phoneticPr fontId="3"/>
  </si>
  <si>
    <t>判定</t>
    <rPh sb="0" eb="2">
      <t>ハンテイ</t>
    </rPh>
    <phoneticPr fontId="3"/>
  </si>
  <si>
    <t>徳川</t>
    <rPh sb="0" eb="2">
      <t>トクガワ</t>
    </rPh>
    <phoneticPr fontId="3"/>
  </si>
  <si>
    <t>織田</t>
    <rPh sb="0" eb="2">
      <t>オダ</t>
    </rPh>
    <phoneticPr fontId="3"/>
  </si>
  <si>
    <t>羽柴</t>
    <rPh sb="0" eb="2">
      <t>ハシバ</t>
    </rPh>
    <phoneticPr fontId="3"/>
  </si>
  <si>
    <t>明智</t>
    <rPh sb="0" eb="2">
      <t>アケチ</t>
    </rPh>
    <phoneticPr fontId="3"/>
  </si>
  <si>
    <t>毛利</t>
    <rPh sb="0" eb="2">
      <t>モウリ</t>
    </rPh>
    <phoneticPr fontId="3"/>
  </si>
  <si>
    <t>北条</t>
    <rPh sb="0" eb="2">
      <t>ホウジョウ</t>
    </rPh>
    <phoneticPr fontId="3"/>
  </si>
  <si>
    <t>武田</t>
    <rPh sb="0" eb="2">
      <t>タケダ</t>
    </rPh>
    <phoneticPr fontId="3"/>
  </si>
  <si>
    <t>上杉</t>
    <rPh sb="0" eb="2">
      <t>ウエスギ</t>
    </rPh>
    <phoneticPr fontId="3"/>
  </si>
  <si>
    <t>今川</t>
    <rPh sb="0" eb="2">
      <t>イマガワ</t>
    </rPh>
    <phoneticPr fontId="3"/>
  </si>
  <si>
    <t>問題</t>
    <rPh sb="0" eb="2">
      <t>モンダイ</t>
    </rPh>
    <phoneticPr fontId="3"/>
  </si>
  <si>
    <t>NEW</t>
    <phoneticPr fontId="3"/>
  </si>
  <si>
    <t>真の場合</t>
    <rPh sb="0" eb="1">
      <t>シン</t>
    </rPh>
    <rPh sb="2" eb="4">
      <t>バアイ</t>
    </rPh>
    <phoneticPr fontId="3"/>
  </si>
  <si>
    <t>偽の場合</t>
    <rPh sb="0" eb="1">
      <t>ギ</t>
    </rPh>
    <rPh sb="2" eb="4">
      <t>バアイ</t>
    </rPh>
    <phoneticPr fontId="3"/>
  </si>
  <si>
    <t>単価</t>
    <rPh sb="0" eb="2">
      <t>タンカ</t>
    </rPh>
    <phoneticPr fontId="3"/>
  </si>
  <si>
    <t>販売数</t>
    <rPh sb="0" eb="2">
      <t>ハンバイ</t>
    </rPh>
    <rPh sb="2" eb="3">
      <t>スウ</t>
    </rPh>
    <phoneticPr fontId="3"/>
  </si>
  <si>
    <t>客数</t>
    <rPh sb="0" eb="1">
      <t>キャク</t>
    </rPh>
    <rPh sb="1" eb="2">
      <t>スウ</t>
    </rPh>
    <phoneticPr fontId="3"/>
  </si>
  <si>
    <t>合計金額</t>
    <rPh sb="0" eb="2">
      <t>ゴウケイ</t>
    </rPh>
    <rPh sb="2" eb="4">
      <t>キンガク</t>
    </rPh>
    <phoneticPr fontId="3"/>
  </si>
  <si>
    <t>客単価</t>
    <rPh sb="0" eb="1">
      <t>キャク</t>
    </rPh>
    <rPh sb="1" eb="3">
      <t>タンカ</t>
    </rPh>
    <phoneticPr fontId="3"/>
  </si>
  <si>
    <t>合計</t>
    <rPh sb="0" eb="2">
      <t>ゴウケイ</t>
    </rPh>
    <phoneticPr fontId="3"/>
  </si>
  <si>
    <t>平均</t>
    <rPh sb="0" eb="2">
      <t>ヘイキン</t>
    </rPh>
    <phoneticPr fontId="3"/>
  </si>
  <si>
    <t>御請求額（税込）</t>
    <rPh sb="0" eb="1">
      <t>ゴ</t>
    </rPh>
    <rPh sb="1" eb="3">
      <t>セイキュウ</t>
    </rPh>
    <rPh sb="3" eb="4">
      <t>ガク</t>
    </rPh>
    <rPh sb="5" eb="7">
      <t>ゼイコミ</t>
    </rPh>
    <phoneticPr fontId="3"/>
  </si>
  <si>
    <t>コード</t>
    <phoneticPr fontId="3"/>
  </si>
  <si>
    <t>品番</t>
    <rPh sb="0" eb="2">
      <t>ヒンバン</t>
    </rPh>
    <phoneticPr fontId="3"/>
  </si>
  <si>
    <t>品名</t>
    <rPh sb="0" eb="2">
      <t>ヒンメイ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</si>
  <si>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</si>
  <si>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</si>
  <si>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A001</t>
    <phoneticPr fontId="3"/>
  </si>
  <si>
    <t>A-100</t>
    <phoneticPr fontId="3"/>
  </si>
  <si>
    <t>書籍</t>
    <rPh sb="0" eb="2">
      <t>ショセキ</t>
    </rPh>
    <phoneticPr fontId="3"/>
  </si>
  <si>
    <t>A001</t>
    <phoneticPr fontId="3"/>
  </si>
  <si>
    <t>A002</t>
  </si>
  <si>
    <t>B-200</t>
    <phoneticPr fontId="3"/>
  </si>
  <si>
    <t>雑誌</t>
    <rPh sb="0" eb="2">
      <t>ザッシ</t>
    </rPh>
    <phoneticPr fontId="3"/>
  </si>
  <si>
    <t>A003</t>
  </si>
  <si>
    <t>C-300</t>
    <phoneticPr fontId="3"/>
  </si>
  <si>
    <t>辞書</t>
    <rPh sb="0" eb="2">
      <t>ジショ</t>
    </rPh>
    <phoneticPr fontId="3"/>
  </si>
  <si>
    <t>C-300</t>
    <phoneticPr fontId="3"/>
  </si>
  <si>
    <t>A004</t>
  </si>
  <si>
    <t>D-400</t>
    <phoneticPr fontId="3"/>
  </si>
  <si>
    <t>手帳</t>
    <rPh sb="0" eb="2">
      <t>テチョウ</t>
    </rPh>
    <phoneticPr fontId="3"/>
  </si>
  <si>
    <t>D-400</t>
    <phoneticPr fontId="3"/>
  </si>
  <si>
    <t>備考：</t>
    <rPh sb="0" eb="2">
      <t>ビコウ</t>
    </rPh>
    <phoneticPr fontId="3"/>
  </si>
  <si>
    <t>小計</t>
    <rPh sb="0" eb="2">
      <t>ショウケイ</t>
    </rPh>
    <phoneticPr fontId="3"/>
  </si>
  <si>
    <t>消費税</t>
    <rPh sb="0" eb="3">
      <t>ショウヒゼイ</t>
    </rPh>
    <phoneticPr fontId="3"/>
  </si>
  <si>
    <r>
      <t>入力モードを「</t>
    </r>
    <r>
      <rPr>
        <b/>
        <sz val="12"/>
        <color theme="4" tint="-0.249977111117893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3"/>
  </si>
  <si>
    <r>
      <t>身長1８０cm以上を</t>
    </r>
    <r>
      <rPr>
        <b/>
        <sz val="12"/>
        <color indexed="12"/>
        <rFont val="ＭＳ Ｐゴシック"/>
        <family val="3"/>
        <charset val="128"/>
      </rPr>
      <t>青</t>
    </r>
    <rPh sb="0" eb="2">
      <t>シンチョウ</t>
    </rPh>
    <rPh sb="7" eb="9">
      <t>イジョウ</t>
    </rPh>
    <rPh sb="10" eb="11">
      <t>アオ</t>
    </rPh>
    <phoneticPr fontId="3"/>
  </si>
  <si>
    <r>
      <t>身長1８０cm未満、１７０以上を</t>
    </r>
    <r>
      <rPr>
        <b/>
        <sz val="12"/>
        <color indexed="50"/>
        <rFont val="ＭＳ Ｐゴシック"/>
        <family val="3"/>
        <charset val="128"/>
      </rPr>
      <t>緑</t>
    </r>
    <rPh sb="0" eb="2">
      <t>シンチョウ</t>
    </rPh>
    <rPh sb="7" eb="9">
      <t>ミマン</t>
    </rPh>
    <rPh sb="13" eb="15">
      <t>イジョウ</t>
    </rPh>
    <rPh sb="16" eb="17">
      <t>ミドリ</t>
    </rPh>
    <phoneticPr fontId="3"/>
  </si>
  <si>
    <r>
      <t>身長1７０cm以下を</t>
    </r>
    <r>
      <rPr>
        <b/>
        <sz val="12"/>
        <color indexed="10"/>
        <rFont val="ＭＳ Ｐゴシック"/>
        <family val="3"/>
        <charset val="128"/>
      </rPr>
      <t>赤</t>
    </r>
    <rPh sb="0" eb="2">
      <t>シンチョウ</t>
    </rPh>
    <rPh sb="7" eb="8">
      <t>イジョウ</t>
    </rPh>
    <rPh sb="8" eb="9">
      <t>シタ</t>
    </rPh>
    <rPh sb="10" eb="11">
      <t>アカ</t>
    </rPh>
    <phoneticPr fontId="3"/>
  </si>
  <si>
    <r>
      <t>いずれの場合でも、ダブルコーテーション２つ「</t>
    </r>
    <r>
      <rPr>
        <b/>
        <sz val="12"/>
        <color indexed="10"/>
        <rFont val="ＭＳ Ｐゴシック"/>
        <family val="3"/>
        <charset val="128"/>
      </rPr>
      <t>""</t>
    </r>
    <r>
      <rPr>
        <b/>
        <sz val="12"/>
        <rFont val="ＭＳ Ｐゴシック"/>
        <family val="3"/>
        <charset val="128"/>
      </rPr>
      <t>」で何も表示するな！
の命令になります。</t>
    </r>
    <rPh sb="4" eb="6">
      <t>バアイ</t>
    </rPh>
    <rPh sb="26" eb="27">
      <t>ナニ</t>
    </rPh>
    <rPh sb="28" eb="30">
      <t>ヒョウジ</t>
    </rPh>
    <rPh sb="36" eb="38">
      <t>メイレイ</t>
    </rPh>
    <phoneticPr fontId="3"/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</si>
  <si>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2" eb="4">
      <t>ケイサン</t>
    </rPh>
    <rPh sb="4" eb="5">
      <t>シキ</t>
    </rPh>
    <rPh sb="6" eb="8">
      <t>セッテイ</t>
    </rPh>
    <phoneticPr fontId="3"/>
  </si>
  <si>
    <r>
      <t>７５ｋｇ以上</t>
    </r>
    <r>
      <rPr>
        <sz val="12"/>
        <color theme="1"/>
        <rFont val="ＭＳ Ｐゴシック"/>
        <family val="3"/>
        <charset val="128"/>
      </rPr>
      <t>を「</t>
    </r>
    <r>
      <rPr>
        <b/>
        <sz val="12"/>
        <rFont val="ＭＳ Ｐゴシック"/>
        <family val="3"/>
        <charset val="128"/>
      </rPr>
      <t>合格</t>
    </r>
    <r>
      <rPr>
        <sz val="12"/>
        <color theme="1"/>
        <rFont val="ＭＳ Ｐゴシック"/>
        <family val="3"/>
        <charset val="128"/>
      </rPr>
      <t>」、以外を「</t>
    </r>
    <r>
      <rPr>
        <b/>
        <sz val="12"/>
        <rFont val="ＭＳ Ｐゴシック"/>
        <family val="3"/>
        <charset val="128"/>
      </rPr>
      <t>不合格</t>
    </r>
    <r>
      <rPr>
        <sz val="12"/>
        <color theme="1"/>
        <rFont val="ＭＳ Ｐゴシック"/>
        <family val="3"/>
        <charset val="128"/>
      </rPr>
      <t>」と判定しましょう。</t>
    </r>
    <rPh sb="4" eb="6">
      <t>イジョウ</t>
    </rPh>
    <rPh sb="8" eb="10">
      <t>ゴウカク</t>
    </rPh>
    <rPh sb="12" eb="14">
      <t>イガイ</t>
    </rPh>
    <rPh sb="16" eb="19">
      <t>フゴウカク</t>
    </rPh>
    <rPh sb="21" eb="23">
      <t>ハンテイ</t>
    </rPh>
    <phoneticPr fontId="3"/>
  </si>
  <si>
    <r>
      <t>上のリストで以下の</t>
    </r>
    <r>
      <rPr>
        <b/>
        <sz val="12"/>
        <color indexed="14"/>
        <rFont val="ＭＳ Ｐゴシック"/>
        <family val="3"/>
        <charset val="128"/>
      </rPr>
      <t>条件</t>
    </r>
    <r>
      <rPr>
        <sz val="12"/>
        <color theme="1"/>
        <rFont val="ＭＳ Ｐゴシック"/>
        <family val="3"/>
        <charset val="128"/>
      </rPr>
      <t>を文字色で識別せよ。</t>
    </r>
    <rPh sb="0" eb="1">
      <t>ウエ</t>
    </rPh>
    <rPh sb="6" eb="8">
      <t>イカ</t>
    </rPh>
    <rPh sb="9" eb="11">
      <t>ジョウケン</t>
    </rPh>
    <rPh sb="12" eb="14">
      <t>モジ</t>
    </rPh>
    <rPh sb="14" eb="15">
      <t>イロ</t>
    </rPh>
    <rPh sb="16" eb="18">
      <t>シキベツ</t>
    </rPh>
    <phoneticPr fontId="3"/>
  </si>
  <si>
    <t>計算式を設定しましょう。</t>
    <rPh sb="0" eb="2">
      <t>ケイサン</t>
    </rPh>
    <rPh sb="2" eb="3">
      <t>シキ</t>
    </rPh>
    <rPh sb="4" eb="6">
      <t>セッテイ</t>
    </rPh>
    <phoneticPr fontId="3"/>
  </si>
  <si>
    <t>Copyright(c) Beginners Site All right reserved 2017/02/20</t>
    <phoneticPr fontId="3"/>
  </si>
  <si>
    <r>
      <rPr>
        <b/>
        <sz val="12"/>
        <color rgb="FFFF0000"/>
        <rFont val="ＭＳ Ｐゴシック"/>
        <family val="3"/>
        <charset val="128"/>
      </rPr>
      <t xml:space="preserve">IF </t>
    </r>
    <r>
      <rPr>
        <b/>
        <sz val="12"/>
        <rFont val="ＭＳ Ｐゴシック"/>
        <family val="3"/>
        <charset val="128"/>
      </rPr>
      <t>関数ー（論理）</t>
    </r>
    <rPh sb="3" eb="5">
      <t>カンスウ</t>
    </rPh>
    <rPh sb="7" eb="9">
      <t>ロンリ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</si>
</sst>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23" x14ac:knownFonts="1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theme="4" tint="-0.249977111117893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50"/>
      <name val="ＭＳ Ｐゴシック"/>
      <family val="3"/>
      <charset val="128"/>
    </font>
    <font>
      <b/>
      <sz val="12"/>
      <color indexed="9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</fonts>
  <fills count="15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13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72">
    <xf numFmtId="0" fontId="0" fillId="0" borderId="0" xfId="0">
      <alignment vertical="center"/>
    </xf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3" borderId="18" xfId="0" applyFont="1" applyFill="1" applyBorder="1" applyAlignment="1">
      <alignment horizontal="center" vertical="center"/>
    </xf>
    <xf numFmtId="0" fontId="15" fillId="3" borderId="19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0" fontId="15" fillId="12" borderId="18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5" borderId="0" xfId="0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8" fillId="0" borderId="0" xfId="0" applyFont="1" applyAlignment="1">
      <alignment vertical="center"/>
    </xf>
    <xf numFmtId="0" fontId="15" fillId="0" borderId="0" xfId="0" applyNumberFormat="1" applyFont="1" applyFill="1" applyBorder="1" applyAlignment="1">
      <alignment vertical="center"/>
    </xf>
    <xf numFmtId="0" fontId="15" fillId="6" borderId="2" xfId="0" applyNumberFormat="1" applyFont="1" applyFill="1" applyBorder="1" applyAlignment="1">
      <alignment horizontal="center" vertical="center"/>
    </xf>
    <xf numFmtId="0" fontId="15" fillId="6" borderId="3" xfId="0" applyNumberFormat="1" applyFont="1" applyFill="1" applyBorder="1" applyAlignment="1">
      <alignment horizontal="center" vertical="center"/>
    </xf>
    <xf numFmtId="0" fontId="15" fillId="6" borderId="4" xfId="0" applyNumberFormat="1" applyFont="1" applyFill="1" applyBorder="1" applyAlignment="1">
      <alignment horizontal="center" vertical="center"/>
    </xf>
    <xf numFmtId="0" fontId="15" fillId="6" borderId="5" xfId="0" applyNumberFormat="1" applyFont="1" applyFill="1" applyBorder="1" applyAlignment="1">
      <alignment horizontal="center" vertical="center"/>
    </xf>
    <xf numFmtId="0" fontId="15" fillId="7" borderId="6" xfId="0" applyNumberFormat="1" applyFont="1" applyFill="1" applyBorder="1" applyAlignment="1">
      <alignment vertical="center"/>
    </xf>
    <xf numFmtId="0" fontId="17" fillId="0" borderId="7" xfId="0" applyNumberFormat="1" applyFont="1" applyFill="1" applyBorder="1" applyAlignment="1">
      <alignment vertical="center"/>
    </xf>
    <xf numFmtId="0" fontId="17" fillId="0" borderId="8" xfId="0" applyNumberFormat="1" applyFont="1" applyFill="1" applyBorder="1" applyAlignment="1">
      <alignment vertical="center"/>
    </xf>
    <xf numFmtId="0" fontId="15" fillId="8" borderId="9" xfId="0" applyNumberFormat="1" applyFont="1" applyFill="1" applyBorder="1" applyAlignment="1">
      <alignment horizontal="center" vertical="center"/>
    </xf>
    <xf numFmtId="0" fontId="15" fillId="8" borderId="9" xfId="0" applyNumberFormat="1" applyFont="1" applyFill="1" applyBorder="1" applyAlignment="1">
      <alignment vertical="center"/>
    </xf>
    <xf numFmtId="0" fontId="15" fillId="7" borderId="10" xfId="0" applyNumberFormat="1" applyFont="1" applyFill="1" applyBorder="1" applyAlignment="1">
      <alignment vertical="center"/>
    </xf>
    <xf numFmtId="0" fontId="17" fillId="0" borderId="11" xfId="0" applyNumberFormat="1" applyFont="1" applyFill="1" applyBorder="1" applyAlignment="1">
      <alignment vertical="center"/>
    </xf>
    <xf numFmtId="0" fontId="17" fillId="0" borderId="12" xfId="0" applyNumberFormat="1" applyFont="1" applyFill="1" applyBorder="1" applyAlignment="1">
      <alignment vertical="center"/>
    </xf>
    <xf numFmtId="0" fontId="15" fillId="8" borderId="13" xfId="0" applyNumberFormat="1" applyFont="1" applyFill="1" applyBorder="1" applyAlignment="1">
      <alignment horizontal="center" vertical="center"/>
    </xf>
    <xf numFmtId="0" fontId="15" fillId="8" borderId="13" xfId="0" applyNumberFormat="1" applyFont="1" applyFill="1" applyBorder="1" applyAlignment="1">
      <alignment vertical="center"/>
    </xf>
    <xf numFmtId="0" fontId="15" fillId="7" borderId="14" xfId="0" applyNumberFormat="1" applyFont="1" applyFill="1" applyBorder="1" applyAlignment="1">
      <alignment vertical="center"/>
    </xf>
    <xf numFmtId="0" fontId="17" fillId="0" borderId="15" xfId="0" applyNumberFormat="1" applyFont="1" applyFill="1" applyBorder="1" applyAlignment="1">
      <alignment vertical="center"/>
    </xf>
    <xf numFmtId="0" fontId="17" fillId="0" borderId="16" xfId="0" applyNumberFormat="1" applyFont="1" applyFill="1" applyBorder="1" applyAlignment="1">
      <alignment vertical="center"/>
    </xf>
    <xf numFmtId="0" fontId="15" fillId="8" borderId="17" xfId="0" applyNumberFormat="1" applyFont="1" applyFill="1" applyBorder="1" applyAlignment="1">
      <alignment horizontal="center" vertical="center"/>
    </xf>
    <xf numFmtId="0" fontId="15" fillId="8" borderId="17" xfId="0" applyNumberFormat="1" applyFont="1" applyFill="1" applyBorder="1" applyAlignment="1">
      <alignment vertical="center"/>
    </xf>
    <xf numFmtId="0" fontId="9" fillId="0" borderId="0" xfId="0" applyNumberFormat="1" applyFont="1" applyFill="1" applyBorder="1" applyAlignment="1">
      <alignment horizontal="right" vertical="center"/>
    </xf>
    <xf numFmtId="0" fontId="15" fillId="0" borderId="18" xfId="0" applyNumberFormat="1" applyFont="1" applyFill="1" applyBorder="1" applyAlignment="1">
      <alignment vertical="center"/>
    </xf>
    <xf numFmtId="56" fontId="15" fillId="0" borderId="18" xfId="0" applyNumberFormat="1" applyFont="1" applyFill="1" applyBorder="1" applyAlignment="1">
      <alignment horizontal="center" vertical="center"/>
    </xf>
    <xf numFmtId="38" fontId="17" fillId="0" borderId="18" xfId="1" applyFont="1" applyFill="1" applyBorder="1" applyAlignment="1">
      <alignment vertical="center"/>
    </xf>
    <xf numFmtId="38" fontId="17" fillId="8" borderId="18" xfId="1" applyFont="1" applyFill="1" applyBorder="1" applyAlignment="1">
      <alignment vertical="center"/>
    </xf>
    <xf numFmtId="0" fontId="17" fillId="0" borderId="18" xfId="0" applyNumberFormat="1" applyFont="1" applyFill="1" applyBorder="1" applyAlignment="1">
      <alignment vertical="center"/>
    </xf>
    <xf numFmtId="0" fontId="17" fillId="8" borderId="18" xfId="0" applyNumberFormat="1" applyFont="1" applyFill="1" applyBorder="1" applyAlignment="1">
      <alignment vertical="center"/>
    </xf>
    <xf numFmtId="0" fontId="15" fillId="13" borderId="18" xfId="0" applyFont="1" applyFill="1" applyBorder="1" applyAlignment="1">
      <alignment vertical="center"/>
    </xf>
    <xf numFmtId="38" fontId="17" fillId="14" borderId="18" xfId="0" applyNumberFormat="1" applyFont="1" applyFill="1" applyBorder="1" applyAlignment="1">
      <alignment vertical="center"/>
    </xf>
    <xf numFmtId="0" fontId="17" fillId="14" borderId="18" xfId="0" applyFont="1" applyFill="1" applyBorder="1" applyAlignment="1">
      <alignment vertical="center"/>
    </xf>
    <xf numFmtId="0" fontId="15" fillId="0" borderId="1" xfId="0" applyFont="1" applyBorder="1" applyAlignment="1">
      <alignment vertical="center"/>
    </xf>
    <xf numFmtId="6" fontId="19" fillId="14" borderId="1" xfId="0" applyNumberFormat="1" applyFont="1" applyFill="1" applyBorder="1" applyAlignment="1">
      <alignment horizontal="right" vertical="center"/>
    </xf>
    <xf numFmtId="6" fontId="15" fillId="3" borderId="18" xfId="2" applyFont="1" applyFill="1" applyBorder="1" applyAlignment="1">
      <alignment horizontal="center" vertical="center"/>
    </xf>
    <xf numFmtId="0" fontId="17" fillId="0" borderId="18" xfId="0" applyFont="1" applyFill="1" applyBorder="1" applyAlignment="1">
      <alignment horizontal="center" vertical="center"/>
    </xf>
    <xf numFmtId="0" fontId="17" fillId="0" borderId="18" xfId="0" applyFont="1" applyFill="1" applyBorder="1" applyAlignment="1">
      <alignment vertical="center"/>
    </xf>
    <xf numFmtId="38" fontId="17" fillId="8" borderId="18" xfId="1" applyFont="1" applyFill="1" applyBorder="1" applyAlignment="1">
      <alignment horizontal="right" vertical="center"/>
    </xf>
    <xf numFmtId="0" fontId="15" fillId="0" borderId="20" xfId="0" applyFont="1" applyFill="1" applyBorder="1" applyAlignment="1">
      <alignment vertical="center"/>
    </xf>
    <xf numFmtId="0" fontId="15" fillId="0" borderId="21" xfId="0" applyFont="1" applyFill="1" applyBorder="1" applyAlignment="1">
      <alignment vertical="center"/>
    </xf>
    <xf numFmtId="38" fontId="15" fillId="0" borderId="21" xfId="1" applyFont="1" applyFill="1" applyBorder="1" applyAlignment="1">
      <alignment vertical="center"/>
    </xf>
    <xf numFmtId="38" fontId="15" fillId="0" borderId="19" xfId="1" applyFont="1" applyFill="1" applyBorder="1" applyAlignment="1">
      <alignment vertical="center"/>
    </xf>
    <xf numFmtId="38" fontId="17" fillId="14" borderId="18" xfId="1" applyFont="1" applyFill="1" applyBorder="1" applyAlignment="1">
      <alignment horizontal="right" vertical="center"/>
    </xf>
    <xf numFmtId="0" fontId="15" fillId="0" borderId="22" xfId="0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38" fontId="15" fillId="0" borderId="0" xfId="1" applyFont="1" applyFill="1" applyBorder="1" applyAlignment="1">
      <alignment vertical="center"/>
    </xf>
    <xf numFmtId="0" fontId="15" fillId="0" borderId="23" xfId="0" applyFont="1" applyFill="1" applyBorder="1" applyAlignment="1">
      <alignment vertical="center"/>
    </xf>
    <xf numFmtId="0" fontId="15" fillId="0" borderId="24" xfId="0" applyFont="1" applyFill="1" applyBorder="1" applyAlignment="1">
      <alignment vertical="center"/>
    </xf>
    <xf numFmtId="38" fontId="15" fillId="0" borderId="24" xfId="1" applyFont="1" applyFill="1" applyBorder="1" applyAlignment="1">
      <alignment vertical="center"/>
    </xf>
    <xf numFmtId="38" fontId="6" fillId="0" borderId="19" xfId="1" applyFont="1" applyFill="1" applyBorder="1" applyAlignment="1">
      <alignment vertical="center"/>
    </xf>
    <xf numFmtId="0" fontId="8" fillId="4" borderId="0" xfId="0" applyFont="1" applyFill="1" applyAlignment="1">
      <alignment horizontal="center" vertical="center"/>
    </xf>
    <xf numFmtId="0" fontId="15" fillId="0" borderId="1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13" fillId="9" borderId="18" xfId="0" applyFont="1" applyFill="1" applyBorder="1" applyAlignment="1">
      <alignment horizontal="center" vertical="center"/>
    </xf>
    <xf numFmtId="0" fontId="6" fillId="10" borderId="18" xfId="0" applyFont="1" applyFill="1" applyBorder="1" applyAlignment="1">
      <alignment horizontal="center" vertical="center"/>
    </xf>
    <xf numFmtId="0" fontId="6" fillId="0" borderId="18" xfId="0" applyFont="1" applyBorder="1" applyAlignment="1">
      <alignment horizontal="left" vertical="center" wrapText="1"/>
    </xf>
    <xf numFmtId="0" fontId="6" fillId="0" borderId="18" xfId="0" applyFont="1" applyBorder="1" applyAlignment="1">
      <alignment horizontal="left" vertical="center"/>
    </xf>
    <xf numFmtId="0" fontId="6" fillId="11" borderId="18" xfId="0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3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409575</xdr:colOff>
      <xdr:row>1</xdr:row>
      <xdr:rowOff>123825</xdr:rowOff>
    </xdr:from>
    <xdr:to>
      <xdr:col>5</xdr:col>
      <xdr:colOff>0</xdr:colOff>
      <xdr:row>7</xdr:row>
      <xdr:rowOff>142875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FBAF3FF1-0989-43D0-9786-08AC2C573715}"/>
            </a:ext>
          </a:extLst>
        </xdr:cNvPr>
        <xdr:cNvSpPr txBox="1">
          <a:spLocks noChangeArrowheads="1"/>
        </xdr:cNvSpPr>
      </xdr:nvSpPr>
      <xdr:spPr bwMode="auto">
        <a:xfrm>
          <a:off x="628650" y="361950"/>
          <a:ext cx="2600325" cy="1447800"/>
        </a:xfrm>
        <a:prstGeom prst="rect">
          <a:avLst/>
        </a:prstGeom>
        <a:solidFill>
          <a:srgbClr val="CCCC00"/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en-US" altLang="ja-JP" sz="14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IF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  <a:r>
            <a:rPr lang="en-US" altLang="ja-JP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-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練習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 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イフ</a:t>
          </a:r>
        </a:p>
        <a:p>
          <a:pPr algn="ctr" rtl="0">
            <a:defRPr sz="1000"/>
          </a:pP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4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論理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</xdr:col>
      <xdr:colOff>606268</xdr:colOff>
      <xdr:row>11</xdr:row>
      <xdr:rowOff>178190</xdr:rowOff>
    </xdr:from>
    <xdr:to>
      <xdr:col>13</xdr:col>
      <xdr:colOff>451576</xdr:colOff>
      <xdr:row>16</xdr:row>
      <xdr:rowOff>38099</xdr:rowOff>
    </xdr:to>
    <xdr:grpSp>
      <xdr:nvGrpSpPr>
        <xdr:cNvPr id="3" name="Group 925">
          <a:extLst>
            <a:ext uri="{FF2B5EF4-FFF2-40B4-BE49-F238E27FC236}">
              <a16:creationId xmlns:a16="http://schemas.microsoft.com/office/drawing/2014/main" id="{D63E78E2-9540-4816-9E7D-8F55024B057B}"/>
            </a:ext>
          </a:extLst>
        </xdr:cNvPr>
        <xdr:cNvGrpSpPr>
          <a:grpSpLocks/>
        </xdr:cNvGrpSpPr>
      </xdr:nvGrpSpPr>
      <xdr:grpSpPr bwMode="auto">
        <a:xfrm>
          <a:off x="825343" y="2797565"/>
          <a:ext cx="8370183" cy="1050534"/>
          <a:chOff x="66" y="188"/>
          <a:chExt cx="747" cy="72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1E2416B3-DDA5-40C1-9516-5478E9D80D26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2" y="229"/>
            <a:ext cx="232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555E78AD-8022-4526-8D8A-F03CFB08759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1" y="229"/>
            <a:ext cx="217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F330F4FC-6A74-463E-8B56-29F29BBBEB87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54" y="188"/>
            <a:ext cx="59" cy="27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11C83BFB-340F-4B46-BCE7-182144BDDBFC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66" y="190"/>
            <a:ext cx="59" cy="31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152400</xdr:colOff>
      <xdr:row>25</xdr:row>
      <xdr:rowOff>66675</xdr:rowOff>
    </xdr:from>
    <xdr:to>
      <xdr:col>1</xdr:col>
      <xdr:colOff>685800</xdr:colOff>
      <xdr:row>26</xdr:row>
      <xdr:rowOff>220436</xdr:rowOff>
    </xdr:to>
    <xdr:pic>
      <xdr:nvPicPr>
        <xdr:cNvPr id="8" name="Picture 923">
          <a:extLst>
            <a:ext uri="{FF2B5EF4-FFF2-40B4-BE49-F238E27FC236}">
              <a16:creationId xmlns:a16="http://schemas.microsoft.com/office/drawing/2014/main" id="{38C3D1C9-BAC9-436D-85D6-928901774D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71475" y="6019800"/>
          <a:ext cx="533400" cy="391886"/>
        </a:xfrm>
        <a:prstGeom prst="rect">
          <a:avLst/>
        </a:prstGeom>
        <a:noFill/>
      </xdr:spPr>
    </xdr:pic>
    <xdr:clientData/>
  </xdr:twoCellAnchor>
  <xdr:twoCellAnchor>
    <xdr:from>
      <xdr:col>9</xdr:col>
      <xdr:colOff>28575</xdr:colOff>
      <xdr:row>23</xdr:row>
      <xdr:rowOff>47625</xdr:rowOff>
    </xdr:from>
    <xdr:to>
      <xdr:col>9</xdr:col>
      <xdr:colOff>600075</xdr:colOff>
      <xdr:row>24</xdr:row>
      <xdr:rowOff>161925</xdr:rowOff>
    </xdr:to>
    <xdr:pic>
      <xdr:nvPicPr>
        <xdr:cNvPr id="9" name="Picture 924">
          <a:extLst>
            <a:ext uri="{FF2B5EF4-FFF2-40B4-BE49-F238E27FC236}">
              <a16:creationId xmlns:a16="http://schemas.microsoft.com/office/drawing/2014/main" id="{27128A21-3C23-4F1A-A94A-E35793E9B5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762625" y="5524500"/>
          <a:ext cx="571500" cy="3524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152400</xdr:colOff>
      <xdr:row>48</xdr:row>
      <xdr:rowOff>104775</xdr:rowOff>
    </xdr:from>
    <xdr:to>
      <xdr:col>1</xdr:col>
      <xdr:colOff>550069</xdr:colOff>
      <xdr:row>50</xdr:row>
      <xdr:rowOff>0</xdr:rowOff>
    </xdr:to>
    <xdr:pic>
      <xdr:nvPicPr>
        <xdr:cNvPr id="10" name="Picture 926">
          <a:extLst>
            <a:ext uri="{FF2B5EF4-FFF2-40B4-BE49-F238E27FC236}">
              <a16:creationId xmlns:a16="http://schemas.microsoft.com/office/drawing/2014/main" id="{E689D602-1CE2-4220-A532-D342CB9879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52400" y="11534775"/>
          <a:ext cx="616744" cy="371475"/>
        </a:xfrm>
        <a:prstGeom prst="rect">
          <a:avLst/>
        </a:prstGeom>
        <a:noFill/>
      </xdr:spPr>
    </xdr:pic>
    <xdr:clientData/>
  </xdr:twoCellAnchor>
  <xdr:twoCellAnchor>
    <xdr:from>
      <xdr:col>8</xdr:col>
      <xdr:colOff>38100</xdr:colOff>
      <xdr:row>48</xdr:row>
      <xdr:rowOff>171450</xdr:rowOff>
    </xdr:from>
    <xdr:to>
      <xdr:col>9</xdr:col>
      <xdr:colOff>400050</xdr:colOff>
      <xdr:row>50</xdr:row>
      <xdr:rowOff>0</xdr:rowOff>
    </xdr:to>
    <xdr:pic>
      <xdr:nvPicPr>
        <xdr:cNvPr id="11" name="Picture 927">
          <a:extLst>
            <a:ext uri="{FF2B5EF4-FFF2-40B4-BE49-F238E27FC236}">
              <a16:creationId xmlns:a16="http://schemas.microsoft.com/office/drawing/2014/main" id="{D15C6C85-22C5-40C8-88BB-AF66F22A18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524500" y="11601450"/>
          <a:ext cx="609600" cy="304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47623</xdr:colOff>
      <xdr:row>100</xdr:row>
      <xdr:rowOff>76199</xdr:rowOff>
    </xdr:from>
    <xdr:to>
      <xdr:col>6</xdr:col>
      <xdr:colOff>76199</xdr:colOff>
      <xdr:row>102</xdr:row>
      <xdr:rowOff>200024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206A432D-A0AF-454A-B898-B61FD915FFF0}"/>
            </a:ext>
          </a:extLst>
        </xdr:cNvPr>
        <xdr:cNvSpPr txBox="1"/>
      </xdr:nvSpPr>
      <xdr:spPr>
        <a:xfrm>
          <a:off x="266698" y="23888699"/>
          <a:ext cx="3790951" cy="600075"/>
        </a:xfrm>
        <a:prstGeom prst="rect">
          <a:avLst/>
        </a:prstGeom>
        <a:ln/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未入力部分に入力すると、自動で計算します。</a:t>
          </a:r>
        </a:p>
      </xdr:txBody>
    </xdr:sp>
    <xdr:clientData/>
  </xdr:twoCellAnchor>
  <xdr:twoCellAnchor editAs="oneCell">
    <xdr:from>
      <xdr:col>7</xdr:col>
      <xdr:colOff>200025</xdr:colOff>
      <xdr:row>0</xdr:row>
      <xdr:rowOff>104775</xdr:rowOff>
    </xdr:from>
    <xdr:to>
      <xdr:col>14</xdr:col>
      <xdr:colOff>361334</xdr:colOff>
      <xdr:row>8</xdr:row>
      <xdr:rowOff>56918</xdr:rowOff>
    </xdr:to>
    <xdr:pic>
      <xdr:nvPicPr>
        <xdr:cNvPr id="18" name="図 17">
          <a:extLst>
            <a:ext uri="{FF2B5EF4-FFF2-40B4-BE49-F238E27FC236}">
              <a16:creationId xmlns:a16="http://schemas.microsoft.com/office/drawing/2014/main" id="{EEE71387-F2CB-47DD-9CBE-85AE78626F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933950" y="104775"/>
          <a:ext cx="4923809" cy="1857143"/>
        </a:xfrm>
        <a:prstGeom prst="rect">
          <a:avLst/>
        </a:prstGeom>
      </xdr:spPr>
    </xdr:pic>
    <xdr:clientData/>
  </xdr:twoCellAnchor>
  <xdr:twoCellAnchor editAs="oneCell">
    <xdr:from>
      <xdr:col>6</xdr:col>
      <xdr:colOff>104775</xdr:colOff>
      <xdr:row>27</xdr:row>
      <xdr:rowOff>142874</xdr:rowOff>
    </xdr:from>
    <xdr:to>
      <xdr:col>10</xdr:col>
      <xdr:colOff>597361</xdr:colOff>
      <xdr:row>35</xdr:row>
      <xdr:rowOff>95249</xdr:rowOff>
    </xdr:to>
    <xdr:pic>
      <xdr:nvPicPr>
        <xdr:cNvPr id="19" name="図 18">
          <a:extLst>
            <a:ext uri="{FF2B5EF4-FFF2-40B4-BE49-F238E27FC236}">
              <a16:creationId xmlns:a16="http://schemas.microsoft.com/office/drawing/2014/main" id="{F8893A1C-B2D8-4BDF-8D62-4DEFB260CD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086225" y="6572249"/>
          <a:ext cx="2997661" cy="1857375"/>
        </a:xfrm>
        <a:prstGeom prst="rect">
          <a:avLst/>
        </a:prstGeom>
      </xdr:spPr>
    </xdr:pic>
    <xdr:clientData/>
  </xdr:twoCellAnchor>
  <xdr:twoCellAnchor editAs="oneCell">
    <xdr:from>
      <xdr:col>0</xdr:col>
      <xdr:colOff>180975</xdr:colOff>
      <xdr:row>51</xdr:row>
      <xdr:rowOff>161925</xdr:rowOff>
    </xdr:from>
    <xdr:to>
      <xdr:col>7</xdr:col>
      <xdr:colOff>170859</xdr:colOff>
      <xdr:row>57</xdr:row>
      <xdr:rowOff>228413</xdr:rowOff>
    </xdr:to>
    <xdr:pic>
      <xdr:nvPicPr>
        <xdr:cNvPr id="20" name="図 19">
          <a:extLst>
            <a:ext uri="{FF2B5EF4-FFF2-40B4-BE49-F238E27FC236}">
              <a16:creationId xmlns:a16="http://schemas.microsoft.com/office/drawing/2014/main" id="{416218DB-DBDE-42C9-B55C-0A90BB5645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80975" y="12306300"/>
          <a:ext cx="4723809" cy="1495238"/>
        </a:xfrm>
        <a:prstGeom prst="rect">
          <a:avLst/>
        </a:prstGeom>
      </xdr:spPr>
    </xdr:pic>
    <xdr:clientData/>
  </xdr:twoCellAnchor>
  <xdr:twoCellAnchor editAs="oneCell">
    <xdr:from>
      <xdr:col>8</xdr:col>
      <xdr:colOff>57150</xdr:colOff>
      <xdr:row>51</xdr:row>
      <xdr:rowOff>219075</xdr:rowOff>
    </xdr:from>
    <xdr:to>
      <xdr:col>15</xdr:col>
      <xdr:colOff>38100</xdr:colOff>
      <xdr:row>58</xdr:row>
      <xdr:rowOff>152400</xdr:rowOff>
    </xdr:to>
    <xdr:pic>
      <xdr:nvPicPr>
        <xdr:cNvPr id="21" name="図 20">
          <a:extLst>
            <a:ext uri="{FF2B5EF4-FFF2-40B4-BE49-F238E27FC236}">
              <a16:creationId xmlns:a16="http://schemas.microsoft.com/office/drawing/2014/main" id="{5FF8C356-298D-4127-BF83-C53720EE8E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5543550" y="12363450"/>
          <a:ext cx="4743450" cy="1600200"/>
        </a:xfrm>
        <a:prstGeom prst="rect">
          <a:avLst/>
        </a:prstGeom>
      </xdr:spPr>
    </xdr:pic>
    <xdr:clientData/>
  </xdr:twoCellAnchor>
  <xdr:twoCellAnchor editAs="oneCell">
    <xdr:from>
      <xdr:col>6</xdr:col>
      <xdr:colOff>114300</xdr:colOff>
      <xdr:row>99</xdr:row>
      <xdr:rowOff>114300</xdr:rowOff>
    </xdr:from>
    <xdr:to>
      <xdr:col>15</xdr:col>
      <xdr:colOff>272359</xdr:colOff>
      <xdr:row>114</xdr:row>
      <xdr:rowOff>171450</xdr:rowOff>
    </xdr:to>
    <xdr:pic>
      <xdr:nvPicPr>
        <xdr:cNvPr id="22" name="図 21">
          <a:extLst>
            <a:ext uri="{FF2B5EF4-FFF2-40B4-BE49-F238E27FC236}">
              <a16:creationId xmlns:a16="http://schemas.microsoft.com/office/drawing/2014/main" id="{00CE86B2-D24E-4675-9EB4-DCBF40613D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4095750" y="23688675"/>
          <a:ext cx="6425509" cy="36290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97"/>
  <sheetViews>
    <sheetView tabSelected="1" workbookViewId="0">
      <selection activeCell="A3" sqref="A3"/>
    </sheetView>
  </sheetViews>
  <sheetFormatPr defaultRowHeight="18.75" customHeight="1" x14ac:dyDescent="0.15"/>
  <cols>
    <col min="1" max="1" width="2.875" style="11" customWidth="1"/>
    <col min="2" max="8" width="9.875" style="10" customWidth="1"/>
    <col min="9" max="9" width="3.25" style="10" customWidth="1"/>
    <col min="10" max="16" width="9.875" style="10" customWidth="1"/>
    <col min="17" max="16384" width="9" style="10"/>
  </cols>
  <sheetData>
    <row r="1" spans="1:15" ht="18.75" customHeight="1" x14ac:dyDescent="0.15">
      <c r="A1" s="65" t="s">
        <v>60</v>
      </c>
      <c r="B1" s="65"/>
      <c r="C1" s="65"/>
      <c r="D1" s="65"/>
      <c r="E1" s="65"/>
      <c r="F1" s="65"/>
      <c r="G1" s="65"/>
    </row>
    <row r="9" spans="1:15" ht="18.75" customHeight="1" x14ac:dyDescent="0.15">
      <c r="O9" s="1"/>
    </row>
    <row r="10" spans="1:15" ht="18.75" customHeight="1" x14ac:dyDescent="0.15">
      <c r="A10" s="10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</row>
    <row r="11" spans="1:15" ht="18.75" customHeight="1" x14ac:dyDescent="0.15">
      <c r="C11" s="66" t="s">
        <v>51</v>
      </c>
      <c r="D11" s="66"/>
      <c r="E11" s="66"/>
      <c r="F11" s="66"/>
      <c r="G11" s="66"/>
      <c r="H11" s="66"/>
      <c r="I11" s="66"/>
      <c r="J11" s="66"/>
      <c r="K11" s="2"/>
      <c r="L11" s="2"/>
      <c r="M11" s="2"/>
      <c r="N11" s="2"/>
    </row>
    <row r="19" spans="2:15" ht="18.75" customHeight="1" x14ac:dyDescent="0.15">
      <c r="K19" s="63" t="s">
        <v>0</v>
      </c>
      <c r="L19" s="63"/>
      <c r="M19" s="63"/>
      <c r="N19" s="63"/>
    </row>
    <row r="21" spans="2:15" ht="18.75" customHeight="1" x14ac:dyDescent="0.15">
      <c r="B21" s="12" t="s">
        <v>61</v>
      </c>
      <c r="C21" s="13"/>
      <c r="D21" s="13"/>
      <c r="E21" s="13"/>
      <c r="J21" s="12" t="s">
        <v>61</v>
      </c>
      <c r="K21" s="13"/>
      <c r="L21" s="13"/>
      <c r="M21" s="13"/>
    </row>
    <row r="23" spans="2:15" ht="18.75" customHeight="1" x14ac:dyDescent="0.15">
      <c r="C23" s="14" t="s">
        <v>56</v>
      </c>
      <c r="K23" s="14" t="s">
        <v>56</v>
      </c>
    </row>
    <row r="25" spans="2:15" ht="18.75" customHeight="1" x14ac:dyDescent="0.15">
      <c r="C25" s="11" t="s">
        <v>57</v>
      </c>
      <c r="K25" s="11" t="s">
        <v>57</v>
      </c>
    </row>
    <row r="27" spans="2:15" ht="18.75" customHeight="1" thickBot="1" x14ac:dyDescent="0.2">
      <c r="C27" s="64" t="s">
        <v>2</v>
      </c>
      <c r="D27" s="64"/>
      <c r="E27" s="64"/>
      <c r="F27" s="64"/>
      <c r="G27" s="15"/>
      <c r="H27" s="15"/>
      <c r="L27" s="64" t="s">
        <v>2</v>
      </c>
      <c r="M27" s="64"/>
      <c r="N27" s="64"/>
      <c r="O27" s="64"/>
    </row>
    <row r="28" spans="2:15" ht="18.75" customHeight="1" x14ac:dyDescent="0.15">
      <c r="C28" s="16" t="s">
        <v>3</v>
      </c>
      <c r="D28" s="17" t="s">
        <v>4</v>
      </c>
      <c r="E28" s="18" t="s">
        <v>5</v>
      </c>
      <c r="F28" s="19" t="s">
        <v>6</v>
      </c>
      <c r="G28" s="15"/>
      <c r="H28" s="15"/>
      <c r="L28" s="16" t="s">
        <v>3</v>
      </c>
      <c r="M28" s="17" t="s">
        <v>4</v>
      </c>
      <c r="N28" s="18" t="s">
        <v>5</v>
      </c>
      <c r="O28" s="19" t="s">
        <v>6</v>
      </c>
    </row>
    <row r="29" spans="2:15" ht="18.75" customHeight="1" x14ac:dyDescent="0.15">
      <c r="C29" s="20" t="s">
        <v>7</v>
      </c>
      <c r="D29" s="21">
        <v>165</v>
      </c>
      <c r="E29" s="22">
        <v>75</v>
      </c>
      <c r="F29" s="23" t="str">
        <f>IF(E29&gt;=75,"合格","不合格")</f>
        <v>合格</v>
      </c>
      <c r="G29" s="15"/>
      <c r="H29" s="15"/>
      <c r="L29" s="20" t="s">
        <v>7</v>
      </c>
      <c r="M29" s="21">
        <v>165</v>
      </c>
      <c r="N29" s="22">
        <v>75</v>
      </c>
      <c r="O29" s="24"/>
    </row>
    <row r="30" spans="2:15" ht="18.75" customHeight="1" x14ac:dyDescent="0.15">
      <c r="C30" s="25" t="s">
        <v>8</v>
      </c>
      <c r="D30" s="26">
        <v>172</v>
      </c>
      <c r="E30" s="27">
        <v>68</v>
      </c>
      <c r="F30" s="28" t="str">
        <f t="shared" ref="F30:F37" si="0">IF(E30&gt;=75,"合格","不合格")</f>
        <v>不合格</v>
      </c>
      <c r="G30" s="15"/>
      <c r="H30" s="15"/>
      <c r="L30" s="25" t="s">
        <v>8</v>
      </c>
      <c r="M30" s="26">
        <v>172</v>
      </c>
      <c r="N30" s="27">
        <v>68</v>
      </c>
      <c r="O30" s="29"/>
    </row>
    <row r="31" spans="2:15" ht="18.75" customHeight="1" x14ac:dyDescent="0.15">
      <c r="C31" s="25" t="s">
        <v>9</v>
      </c>
      <c r="D31" s="26">
        <v>158</v>
      </c>
      <c r="E31" s="27">
        <v>66</v>
      </c>
      <c r="F31" s="28" t="str">
        <f t="shared" si="0"/>
        <v>不合格</v>
      </c>
      <c r="G31" s="15"/>
      <c r="H31" s="15"/>
      <c r="L31" s="25" t="s">
        <v>9</v>
      </c>
      <c r="M31" s="26">
        <v>158</v>
      </c>
      <c r="N31" s="27">
        <v>66</v>
      </c>
      <c r="O31" s="29"/>
    </row>
    <row r="32" spans="2:15" ht="18.75" customHeight="1" x14ac:dyDescent="0.15">
      <c r="C32" s="25" t="s">
        <v>10</v>
      </c>
      <c r="D32" s="26">
        <v>178</v>
      </c>
      <c r="E32" s="27">
        <v>75</v>
      </c>
      <c r="F32" s="28" t="str">
        <f t="shared" si="0"/>
        <v>合格</v>
      </c>
      <c r="G32" s="15"/>
      <c r="H32" s="15"/>
      <c r="L32" s="25" t="s">
        <v>10</v>
      </c>
      <c r="M32" s="26">
        <v>178</v>
      </c>
      <c r="N32" s="27">
        <v>75</v>
      </c>
      <c r="O32" s="29"/>
    </row>
    <row r="33" spans="2:15" ht="18.75" customHeight="1" x14ac:dyDescent="0.15">
      <c r="C33" s="25" t="s">
        <v>11</v>
      </c>
      <c r="D33" s="26">
        <v>180</v>
      </c>
      <c r="E33" s="27">
        <v>83</v>
      </c>
      <c r="F33" s="28" t="str">
        <f t="shared" si="0"/>
        <v>合格</v>
      </c>
      <c r="G33" s="15"/>
      <c r="H33" s="15"/>
      <c r="L33" s="25" t="s">
        <v>11</v>
      </c>
      <c r="M33" s="26">
        <v>180</v>
      </c>
      <c r="N33" s="27">
        <v>83</v>
      </c>
      <c r="O33" s="29"/>
    </row>
    <row r="34" spans="2:15" ht="18.75" customHeight="1" x14ac:dyDescent="0.15">
      <c r="C34" s="25" t="s">
        <v>12</v>
      </c>
      <c r="D34" s="26">
        <v>169</v>
      </c>
      <c r="E34" s="27">
        <v>78</v>
      </c>
      <c r="F34" s="28" t="str">
        <f t="shared" si="0"/>
        <v>合格</v>
      </c>
      <c r="G34" s="15"/>
      <c r="H34" s="15"/>
      <c r="L34" s="25" t="s">
        <v>12</v>
      </c>
      <c r="M34" s="26">
        <v>169</v>
      </c>
      <c r="N34" s="27">
        <v>78</v>
      </c>
      <c r="O34" s="29"/>
    </row>
    <row r="35" spans="2:15" ht="18.75" customHeight="1" x14ac:dyDescent="0.15">
      <c r="C35" s="25" t="s">
        <v>13</v>
      </c>
      <c r="D35" s="26">
        <v>179</v>
      </c>
      <c r="E35" s="27">
        <v>90</v>
      </c>
      <c r="F35" s="28" t="str">
        <f t="shared" si="0"/>
        <v>合格</v>
      </c>
      <c r="G35" s="15"/>
      <c r="H35" s="15"/>
      <c r="L35" s="25" t="s">
        <v>13</v>
      </c>
      <c r="M35" s="26">
        <v>179</v>
      </c>
      <c r="N35" s="27">
        <v>90</v>
      </c>
      <c r="O35" s="29"/>
    </row>
    <row r="36" spans="2:15" ht="18.75" customHeight="1" x14ac:dyDescent="0.15">
      <c r="C36" s="25" t="s">
        <v>14</v>
      </c>
      <c r="D36" s="26">
        <v>185</v>
      </c>
      <c r="E36" s="27">
        <v>80</v>
      </c>
      <c r="F36" s="28" t="str">
        <f t="shared" si="0"/>
        <v>合格</v>
      </c>
      <c r="G36" s="15"/>
      <c r="H36" s="15"/>
      <c r="L36" s="25" t="s">
        <v>14</v>
      </c>
      <c r="M36" s="26">
        <v>185</v>
      </c>
      <c r="N36" s="27">
        <v>80</v>
      </c>
      <c r="O36" s="29"/>
    </row>
    <row r="37" spans="2:15" ht="18.75" customHeight="1" thickBot="1" x14ac:dyDescent="0.2">
      <c r="C37" s="30" t="s">
        <v>15</v>
      </c>
      <c r="D37" s="31">
        <v>170</v>
      </c>
      <c r="E37" s="32">
        <v>70</v>
      </c>
      <c r="F37" s="33" t="str">
        <f t="shared" si="0"/>
        <v>不合格</v>
      </c>
      <c r="G37" s="15"/>
      <c r="H37" s="15"/>
      <c r="L37" s="30" t="s">
        <v>15</v>
      </c>
      <c r="M37" s="31">
        <v>170</v>
      </c>
      <c r="N37" s="32">
        <v>70</v>
      </c>
      <c r="O37" s="34"/>
    </row>
    <row r="38" spans="2:15" ht="18.75" customHeight="1" x14ac:dyDescent="0.15">
      <c r="C38" s="15"/>
      <c r="D38" s="15"/>
      <c r="E38" s="15"/>
      <c r="F38" s="15"/>
      <c r="G38" s="15"/>
      <c r="H38" s="15"/>
    </row>
    <row r="39" spans="2:15" ht="18.75" customHeight="1" x14ac:dyDescent="0.15">
      <c r="C39" s="35" t="s">
        <v>16</v>
      </c>
      <c r="D39" s="15" t="s">
        <v>58</v>
      </c>
      <c r="G39" s="15"/>
      <c r="H39" s="15"/>
      <c r="J39" s="35" t="s">
        <v>16</v>
      </c>
      <c r="K39" s="15" t="s">
        <v>58</v>
      </c>
    </row>
    <row r="40" spans="2:15" ht="18.75" customHeight="1" x14ac:dyDescent="0.15">
      <c r="C40" s="15"/>
      <c r="D40" s="15" t="s">
        <v>52</v>
      </c>
      <c r="G40" s="15"/>
      <c r="H40" s="15"/>
      <c r="J40" s="15"/>
      <c r="K40" s="15" t="s">
        <v>52</v>
      </c>
    </row>
    <row r="41" spans="2:15" ht="18.75" customHeight="1" x14ac:dyDescent="0.15">
      <c r="C41" s="15"/>
      <c r="D41" s="15" t="s">
        <v>53</v>
      </c>
      <c r="G41" s="15"/>
      <c r="H41" s="15"/>
      <c r="J41" s="15"/>
      <c r="K41" s="15" t="s">
        <v>53</v>
      </c>
    </row>
    <row r="42" spans="2:15" ht="18.75" customHeight="1" x14ac:dyDescent="0.15">
      <c r="C42" s="15"/>
      <c r="D42" s="15" t="s">
        <v>54</v>
      </c>
      <c r="G42" s="15"/>
      <c r="H42" s="15"/>
      <c r="J42" s="15"/>
      <c r="K42" s="15" t="s">
        <v>54</v>
      </c>
    </row>
    <row r="44" spans="2:15" ht="18.75" customHeight="1" x14ac:dyDescent="0.15">
      <c r="C44" s="67" t="s">
        <v>17</v>
      </c>
      <c r="D44" s="68" t="s">
        <v>18</v>
      </c>
      <c r="E44" s="68"/>
      <c r="F44" s="69" t="s">
        <v>55</v>
      </c>
      <c r="G44" s="70"/>
      <c r="H44" s="70"/>
      <c r="I44" s="70"/>
      <c r="J44" s="70"/>
      <c r="K44" s="70"/>
      <c r="L44" s="70"/>
      <c r="M44" s="70"/>
      <c r="N44" s="70"/>
      <c r="O44" s="15"/>
    </row>
    <row r="45" spans="2:15" ht="18.75" customHeight="1" x14ac:dyDescent="0.15">
      <c r="C45" s="67"/>
      <c r="D45" s="71" t="s">
        <v>19</v>
      </c>
      <c r="E45" s="71"/>
      <c r="F45" s="70"/>
      <c r="G45" s="70"/>
      <c r="H45" s="70"/>
      <c r="I45" s="70"/>
      <c r="J45" s="70"/>
      <c r="K45" s="70"/>
      <c r="L45" s="70"/>
      <c r="M45" s="70"/>
      <c r="N45" s="70"/>
      <c r="O45" s="15"/>
    </row>
    <row r="46" spans="2:15" ht="18.75" customHeight="1" x14ac:dyDescent="0.15">
      <c r="C46" s="15"/>
      <c r="D46" s="15"/>
    </row>
    <row r="48" spans="2:15" ht="18.75" customHeight="1" x14ac:dyDescent="0.15">
      <c r="B48" s="12" t="s">
        <v>61</v>
      </c>
      <c r="C48" s="13"/>
      <c r="D48" s="13"/>
      <c r="E48" s="13"/>
      <c r="J48" s="12" t="s">
        <v>61</v>
      </c>
      <c r="K48" s="13"/>
      <c r="L48" s="13"/>
      <c r="M48" s="13"/>
    </row>
    <row r="50" spans="2:15" ht="18.75" customHeight="1" x14ac:dyDescent="0.15">
      <c r="C50" s="10" t="s">
        <v>59</v>
      </c>
      <c r="K50" s="10" t="s">
        <v>59</v>
      </c>
    </row>
    <row r="59" spans="2:15" ht="18.75" customHeight="1" x14ac:dyDescent="0.15">
      <c r="B59" s="15"/>
      <c r="C59" s="15"/>
      <c r="D59" s="15"/>
      <c r="E59" s="15"/>
      <c r="F59" s="15"/>
      <c r="G59" s="15"/>
    </row>
    <row r="60" spans="2:15" ht="18.75" customHeight="1" x14ac:dyDescent="0.15">
      <c r="B60" s="36"/>
      <c r="C60" s="9" t="s">
        <v>20</v>
      </c>
      <c r="D60" s="9" t="s">
        <v>21</v>
      </c>
      <c r="E60" s="9" t="s">
        <v>22</v>
      </c>
      <c r="F60" s="9" t="s">
        <v>23</v>
      </c>
      <c r="G60" s="9" t="s">
        <v>24</v>
      </c>
      <c r="K60" s="63" t="s">
        <v>0</v>
      </c>
      <c r="L60" s="63"/>
      <c r="M60" s="63"/>
      <c r="N60" s="63"/>
    </row>
    <row r="61" spans="2:15" ht="18.75" customHeight="1" x14ac:dyDescent="0.15">
      <c r="B61" s="37">
        <f ca="1">TODAY()</f>
        <v>42820</v>
      </c>
      <c r="C61" s="38">
        <v>100</v>
      </c>
      <c r="D61" s="38">
        <v>50</v>
      </c>
      <c r="E61" s="38">
        <v>15</v>
      </c>
      <c r="F61" s="39">
        <f>IF(D61="","",C61*D61)</f>
        <v>5000</v>
      </c>
      <c r="G61" s="39">
        <f>IF(F61="","",F61/E61)</f>
        <v>333.33333333333331</v>
      </c>
    </row>
    <row r="62" spans="2:15" ht="18.75" customHeight="1" x14ac:dyDescent="0.15">
      <c r="B62" s="37">
        <f ca="1">B61+1</f>
        <v>42821</v>
      </c>
      <c r="C62" s="38">
        <v>100</v>
      </c>
      <c r="D62" s="38">
        <v>47</v>
      </c>
      <c r="E62" s="38">
        <v>22</v>
      </c>
      <c r="F62" s="39">
        <f t="shared" ref="F62:F69" si="1">IF(D62="","",C62*D62)</f>
        <v>4700</v>
      </c>
      <c r="G62" s="39">
        <f t="shared" ref="G62:G69" si="2">IF(F62="","",F62/E62)</f>
        <v>213.63636363636363</v>
      </c>
    </row>
    <row r="63" spans="2:15" ht="18.75" customHeight="1" x14ac:dyDescent="0.15">
      <c r="B63" s="37">
        <f t="shared" ref="B63:B69" ca="1" si="3">B62+1</f>
        <v>42822</v>
      </c>
      <c r="C63" s="38">
        <v>100</v>
      </c>
      <c r="D63" s="38">
        <v>39</v>
      </c>
      <c r="E63" s="38">
        <v>28</v>
      </c>
      <c r="F63" s="39">
        <f t="shared" si="1"/>
        <v>3900</v>
      </c>
      <c r="G63" s="39">
        <f t="shared" si="2"/>
        <v>139.28571428571428</v>
      </c>
      <c r="J63" s="36"/>
      <c r="K63" s="9" t="s">
        <v>20</v>
      </c>
      <c r="L63" s="9" t="s">
        <v>21</v>
      </c>
      <c r="M63" s="9" t="s">
        <v>22</v>
      </c>
      <c r="N63" s="9" t="s">
        <v>23</v>
      </c>
      <c r="O63" s="9" t="s">
        <v>24</v>
      </c>
    </row>
    <row r="64" spans="2:15" ht="18.75" customHeight="1" x14ac:dyDescent="0.15">
      <c r="B64" s="37">
        <f t="shared" ca="1" si="3"/>
        <v>42823</v>
      </c>
      <c r="C64" s="38">
        <v>100</v>
      </c>
      <c r="D64" s="38">
        <v>78</v>
      </c>
      <c r="E64" s="38">
        <v>38</v>
      </c>
      <c r="F64" s="39">
        <f t="shared" si="1"/>
        <v>7800</v>
      </c>
      <c r="G64" s="39">
        <f t="shared" si="2"/>
        <v>205.26315789473685</v>
      </c>
      <c r="J64" s="37">
        <f ca="1">TODAY()</f>
        <v>42820</v>
      </c>
      <c r="K64" s="40">
        <v>100</v>
      </c>
      <c r="L64" s="40">
        <v>50</v>
      </c>
      <c r="M64" s="40">
        <v>15</v>
      </c>
      <c r="N64" s="41"/>
      <c r="O64" s="41"/>
    </row>
    <row r="65" spans="2:15" ht="18.75" customHeight="1" x14ac:dyDescent="0.15">
      <c r="B65" s="37">
        <f t="shared" ca="1" si="3"/>
        <v>42824</v>
      </c>
      <c r="C65" s="38">
        <v>100</v>
      </c>
      <c r="D65" s="38">
        <v>93</v>
      </c>
      <c r="E65" s="38">
        <v>28</v>
      </c>
      <c r="F65" s="39">
        <f t="shared" si="1"/>
        <v>9300</v>
      </c>
      <c r="G65" s="39">
        <f t="shared" si="2"/>
        <v>332.14285714285717</v>
      </c>
      <c r="J65" s="37">
        <f ca="1">J64+1</f>
        <v>42821</v>
      </c>
      <c r="K65" s="40">
        <v>100</v>
      </c>
      <c r="L65" s="40">
        <v>47</v>
      </c>
      <c r="M65" s="40">
        <v>22</v>
      </c>
      <c r="N65" s="41"/>
      <c r="O65" s="41"/>
    </row>
    <row r="66" spans="2:15" ht="18.75" customHeight="1" x14ac:dyDescent="0.15">
      <c r="B66" s="37">
        <f t="shared" ca="1" si="3"/>
        <v>42825</v>
      </c>
      <c r="C66" s="38">
        <v>100</v>
      </c>
      <c r="D66" s="38">
        <v>48</v>
      </c>
      <c r="E66" s="38">
        <v>17</v>
      </c>
      <c r="F66" s="39">
        <f t="shared" si="1"/>
        <v>4800</v>
      </c>
      <c r="G66" s="39">
        <f t="shared" si="2"/>
        <v>282.35294117647061</v>
      </c>
      <c r="J66" s="37">
        <f t="shared" ref="J66:J72" ca="1" si="4">J65+1</f>
        <v>42822</v>
      </c>
      <c r="K66" s="40">
        <v>100</v>
      </c>
      <c r="L66" s="40">
        <v>39</v>
      </c>
      <c r="M66" s="40">
        <v>28</v>
      </c>
      <c r="N66" s="41"/>
      <c r="O66" s="41"/>
    </row>
    <row r="67" spans="2:15" ht="18.75" customHeight="1" x14ac:dyDescent="0.15">
      <c r="B67" s="37">
        <f t="shared" ca="1" si="3"/>
        <v>42826</v>
      </c>
      <c r="C67" s="38">
        <v>100</v>
      </c>
      <c r="D67" s="38"/>
      <c r="E67" s="38"/>
      <c r="F67" s="39" t="str">
        <f t="shared" si="1"/>
        <v/>
      </c>
      <c r="G67" s="39" t="str">
        <f t="shared" si="2"/>
        <v/>
      </c>
      <c r="J67" s="37">
        <f t="shared" ca="1" si="4"/>
        <v>42823</v>
      </c>
      <c r="K67" s="40">
        <v>100</v>
      </c>
      <c r="L67" s="40">
        <v>78</v>
      </c>
      <c r="M67" s="40">
        <v>38</v>
      </c>
      <c r="N67" s="41"/>
      <c r="O67" s="41"/>
    </row>
    <row r="68" spans="2:15" ht="18.75" customHeight="1" x14ac:dyDescent="0.15">
      <c r="B68" s="37">
        <f t="shared" ca="1" si="3"/>
        <v>42827</v>
      </c>
      <c r="C68" s="38">
        <v>100</v>
      </c>
      <c r="D68" s="38"/>
      <c r="E68" s="38"/>
      <c r="F68" s="39" t="str">
        <f t="shared" si="1"/>
        <v/>
      </c>
      <c r="G68" s="39" t="str">
        <f t="shared" si="2"/>
        <v/>
      </c>
      <c r="J68" s="37">
        <f t="shared" ca="1" si="4"/>
        <v>42824</v>
      </c>
      <c r="K68" s="40">
        <v>100</v>
      </c>
      <c r="L68" s="40">
        <v>93</v>
      </c>
      <c r="M68" s="40">
        <v>28</v>
      </c>
      <c r="N68" s="41"/>
      <c r="O68" s="41"/>
    </row>
    <row r="69" spans="2:15" ht="18.75" customHeight="1" x14ac:dyDescent="0.15">
      <c r="B69" s="37">
        <f t="shared" ca="1" si="3"/>
        <v>42828</v>
      </c>
      <c r="C69" s="38">
        <v>100</v>
      </c>
      <c r="D69" s="38"/>
      <c r="E69" s="38"/>
      <c r="F69" s="39" t="str">
        <f t="shared" si="1"/>
        <v/>
      </c>
      <c r="G69" s="39" t="str">
        <f t="shared" si="2"/>
        <v/>
      </c>
      <c r="J69" s="37">
        <f t="shared" ca="1" si="4"/>
        <v>42825</v>
      </c>
      <c r="K69" s="40">
        <v>100</v>
      </c>
      <c r="L69" s="40">
        <v>48</v>
      </c>
      <c r="M69" s="40">
        <v>17</v>
      </c>
      <c r="N69" s="41"/>
      <c r="O69" s="41"/>
    </row>
    <row r="70" spans="2:15" ht="18.75" customHeight="1" x14ac:dyDescent="0.15">
      <c r="B70" s="4" t="s">
        <v>25</v>
      </c>
      <c r="C70" s="42"/>
      <c r="D70" s="43">
        <f>SUM(D61:D69)</f>
        <v>355</v>
      </c>
      <c r="E70" s="43">
        <f>SUM(E61:E69)</f>
        <v>148</v>
      </c>
      <c r="F70" s="43">
        <f>SUM(F61:F69)</f>
        <v>35500</v>
      </c>
      <c r="G70" s="43">
        <f>SUM(G61:G69)</f>
        <v>1506.0143674694759</v>
      </c>
      <c r="J70" s="37">
        <f t="shared" ca="1" si="4"/>
        <v>42826</v>
      </c>
      <c r="K70" s="40">
        <v>100</v>
      </c>
      <c r="L70" s="40"/>
      <c r="M70" s="40"/>
      <c r="N70" s="41"/>
      <c r="O70" s="41"/>
    </row>
    <row r="71" spans="2:15" ht="18.75" customHeight="1" x14ac:dyDescent="0.15">
      <c r="B71" s="4" t="s">
        <v>26</v>
      </c>
      <c r="C71" s="42"/>
      <c r="D71" s="43">
        <f>AVERAGE(D61:D69)</f>
        <v>59.166666666666664</v>
      </c>
      <c r="E71" s="43">
        <f>AVERAGE(E61:E69)</f>
        <v>24.666666666666668</v>
      </c>
      <c r="F71" s="43">
        <f>AVERAGE(F61:F69)</f>
        <v>5916.666666666667</v>
      </c>
      <c r="G71" s="43">
        <f>AVERAGE(G61:G69)</f>
        <v>251.002394578246</v>
      </c>
      <c r="J71" s="37">
        <f t="shared" ca="1" si="4"/>
        <v>42827</v>
      </c>
      <c r="K71" s="40">
        <v>100</v>
      </c>
      <c r="L71" s="40"/>
      <c r="M71" s="40"/>
      <c r="N71" s="41"/>
      <c r="O71" s="41"/>
    </row>
    <row r="72" spans="2:15" ht="18.75" customHeight="1" x14ac:dyDescent="0.15">
      <c r="B72" s="5"/>
      <c r="J72" s="37">
        <f t="shared" ca="1" si="4"/>
        <v>42828</v>
      </c>
      <c r="K72" s="40">
        <v>100</v>
      </c>
      <c r="L72" s="40"/>
      <c r="M72" s="40"/>
      <c r="N72" s="41"/>
      <c r="O72" s="41"/>
    </row>
    <row r="73" spans="2:15" ht="18.75" customHeight="1" x14ac:dyDescent="0.15">
      <c r="J73" s="4" t="s">
        <v>25</v>
      </c>
      <c r="K73" s="42"/>
      <c r="L73" s="43"/>
      <c r="M73" s="43"/>
      <c r="N73" s="43"/>
      <c r="O73" s="43"/>
    </row>
    <row r="74" spans="2:15" ht="18.75" customHeight="1" x14ac:dyDescent="0.15">
      <c r="J74" s="4" t="s">
        <v>26</v>
      </c>
      <c r="K74" s="42"/>
      <c r="L74" s="44"/>
      <c r="M74" s="44"/>
      <c r="N74" s="44"/>
      <c r="O74" s="44"/>
    </row>
    <row r="76" spans="2:15" ht="18.75" customHeight="1" x14ac:dyDescent="0.15">
      <c r="B76" s="15"/>
      <c r="C76" s="15"/>
      <c r="G76" s="15"/>
    </row>
    <row r="78" spans="2:15" ht="18.75" customHeight="1" x14ac:dyDescent="0.15">
      <c r="B78" s="12" t="s">
        <v>1</v>
      </c>
      <c r="C78" s="13"/>
      <c r="D78" s="13"/>
      <c r="E78" s="13"/>
      <c r="J78" s="12" t="s">
        <v>1</v>
      </c>
      <c r="K78" s="13"/>
      <c r="L78" s="13"/>
      <c r="M78" s="13"/>
    </row>
    <row r="80" spans="2:15" ht="18.75" customHeight="1" x14ac:dyDescent="0.15">
      <c r="K80" s="63" t="s">
        <v>0</v>
      </c>
      <c r="L80" s="63"/>
      <c r="M80" s="63"/>
      <c r="N80" s="63"/>
    </row>
    <row r="83" spans="2:15" ht="18.75" customHeight="1" thickBot="1" x14ac:dyDescent="0.2">
      <c r="C83" s="45" t="s">
        <v>27</v>
      </c>
      <c r="D83" s="45"/>
      <c r="E83" s="46">
        <f>G97</f>
        <v>7901</v>
      </c>
      <c r="F83" s="15"/>
      <c r="K83" s="45" t="s">
        <v>27</v>
      </c>
      <c r="L83" s="45"/>
      <c r="M83" s="46"/>
      <c r="N83" s="15"/>
    </row>
    <row r="85" spans="2:15" ht="18.75" customHeight="1" x14ac:dyDescent="0.15">
      <c r="B85" s="6" t="s">
        <v>28</v>
      </c>
      <c r="C85" s="6" t="s">
        <v>29</v>
      </c>
      <c r="D85" s="6" t="s">
        <v>30</v>
      </c>
      <c r="E85" s="6" t="s">
        <v>31</v>
      </c>
      <c r="F85" s="7" t="s">
        <v>20</v>
      </c>
      <c r="G85" s="47" t="s">
        <v>32</v>
      </c>
      <c r="J85" s="6" t="s">
        <v>28</v>
      </c>
      <c r="K85" s="6" t="s">
        <v>29</v>
      </c>
      <c r="L85" s="6" t="s">
        <v>30</v>
      </c>
      <c r="M85" s="6" t="s">
        <v>31</v>
      </c>
      <c r="N85" s="7" t="s">
        <v>20</v>
      </c>
      <c r="O85" s="47" t="s">
        <v>32</v>
      </c>
    </row>
    <row r="86" spans="2:15" ht="18.75" customHeight="1" x14ac:dyDescent="0.15">
      <c r="B86" s="48" t="s">
        <v>33</v>
      </c>
      <c r="C86" s="49" t="s">
        <v>34</v>
      </c>
      <c r="D86" s="49" t="s">
        <v>35</v>
      </c>
      <c r="E86" s="38">
        <v>2</v>
      </c>
      <c r="F86" s="38">
        <v>1230</v>
      </c>
      <c r="G86" s="50">
        <f>IF(E86="","",E86*F86)</f>
        <v>2460</v>
      </c>
      <c r="J86" s="48" t="s">
        <v>36</v>
      </c>
      <c r="K86" s="49" t="s">
        <v>34</v>
      </c>
      <c r="L86" s="49" t="s">
        <v>35</v>
      </c>
      <c r="M86" s="38">
        <v>2</v>
      </c>
      <c r="N86" s="38">
        <v>1230</v>
      </c>
      <c r="O86" s="50"/>
    </row>
    <row r="87" spans="2:15" ht="18.75" customHeight="1" x14ac:dyDescent="0.15">
      <c r="B87" s="48" t="s">
        <v>37</v>
      </c>
      <c r="C87" s="49" t="s">
        <v>38</v>
      </c>
      <c r="D87" s="49" t="s">
        <v>39</v>
      </c>
      <c r="E87" s="38">
        <v>1</v>
      </c>
      <c r="F87" s="38">
        <v>345</v>
      </c>
      <c r="G87" s="50">
        <f t="shared" ref="G87:G94" si="5">IF(E87="","",E87*F87)</f>
        <v>345</v>
      </c>
      <c r="J87" s="48" t="s">
        <v>37</v>
      </c>
      <c r="K87" s="49" t="s">
        <v>38</v>
      </c>
      <c r="L87" s="49" t="s">
        <v>39</v>
      </c>
      <c r="M87" s="38">
        <v>1</v>
      </c>
      <c r="N87" s="38">
        <v>345</v>
      </c>
      <c r="O87" s="50"/>
    </row>
    <row r="88" spans="2:15" ht="18.75" customHeight="1" x14ac:dyDescent="0.15">
      <c r="B88" s="48" t="s">
        <v>40</v>
      </c>
      <c r="C88" s="49" t="s">
        <v>41</v>
      </c>
      <c r="D88" s="49" t="s">
        <v>42</v>
      </c>
      <c r="E88" s="38">
        <v>1</v>
      </c>
      <c r="F88" s="38">
        <v>2980</v>
      </c>
      <c r="G88" s="50">
        <f t="shared" si="5"/>
        <v>2980</v>
      </c>
      <c r="J88" s="48" t="s">
        <v>40</v>
      </c>
      <c r="K88" s="49" t="s">
        <v>43</v>
      </c>
      <c r="L88" s="49" t="s">
        <v>42</v>
      </c>
      <c r="M88" s="38">
        <v>1</v>
      </c>
      <c r="N88" s="38">
        <v>2980</v>
      </c>
      <c r="O88" s="50"/>
    </row>
    <row r="89" spans="2:15" ht="18.75" customHeight="1" x14ac:dyDescent="0.15">
      <c r="B89" s="48" t="s">
        <v>44</v>
      </c>
      <c r="C89" s="49" t="s">
        <v>45</v>
      </c>
      <c r="D89" s="49" t="s">
        <v>46</v>
      </c>
      <c r="E89" s="38">
        <v>2</v>
      </c>
      <c r="F89" s="38">
        <v>870</v>
      </c>
      <c r="G89" s="50">
        <f t="shared" si="5"/>
        <v>1740</v>
      </c>
      <c r="J89" s="48" t="s">
        <v>44</v>
      </c>
      <c r="K89" s="49" t="s">
        <v>47</v>
      </c>
      <c r="L89" s="49" t="s">
        <v>46</v>
      </c>
      <c r="M89" s="38">
        <v>2</v>
      </c>
      <c r="N89" s="38">
        <v>870</v>
      </c>
      <c r="O89" s="50"/>
    </row>
    <row r="90" spans="2:15" ht="18.75" customHeight="1" x14ac:dyDescent="0.15">
      <c r="B90" s="48"/>
      <c r="C90" s="49"/>
      <c r="D90" s="49" t="str">
        <f ca="1">IF(C90="","",VLOOKUP(C90,INDIRECT(B90),2,FALSE))</f>
        <v/>
      </c>
      <c r="E90" s="38"/>
      <c r="F90" s="38"/>
      <c r="G90" s="50" t="str">
        <f t="shared" si="5"/>
        <v/>
      </c>
      <c r="J90" s="48"/>
      <c r="K90" s="49"/>
      <c r="L90" s="49" t="str">
        <f ca="1">IF(K90="","",VLOOKUP(K90,INDIRECT(J90),2,FALSE))</f>
        <v/>
      </c>
      <c r="M90" s="38"/>
      <c r="N90" s="38"/>
      <c r="O90" s="50"/>
    </row>
    <row r="91" spans="2:15" ht="18.75" customHeight="1" x14ac:dyDescent="0.15">
      <c r="B91" s="48"/>
      <c r="C91" s="49"/>
      <c r="D91" s="49" t="str">
        <f ca="1">IF(C91="","",VLOOKUP(C91,INDIRECT(B91),2,FALSE))</f>
        <v/>
      </c>
      <c r="E91" s="38"/>
      <c r="F91" s="38" t="str">
        <f ca="1">IF(C91="","",VLOOKUP(C91,INDIRECT(B91),3,FALSE))</f>
        <v/>
      </c>
      <c r="G91" s="50" t="str">
        <f t="shared" si="5"/>
        <v/>
      </c>
      <c r="J91" s="48"/>
      <c r="K91" s="49"/>
      <c r="L91" s="49" t="str">
        <f ca="1">IF(K91="","",VLOOKUP(K91,INDIRECT(J91),2,FALSE))</f>
        <v/>
      </c>
      <c r="M91" s="38"/>
      <c r="N91" s="38" t="str">
        <f ca="1">IF(K91="","",VLOOKUP(K91,INDIRECT(J91),3,FALSE))</f>
        <v/>
      </c>
      <c r="O91" s="50"/>
    </row>
    <row r="92" spans="2:15" ht="18.75" customHeight="1" x14ac:dyDescent="0.15">
      <c r="B92" s="48"/>
      <c r="C92" s="49"/>
      <c r="D92" s="49" t="str">
        <f ca="1">IF(C92="","",VLOOKUP(C92,INDIRECT(B92),2,FALSE))</f>
        <v/>
      </c>
      <c r="E92" s="38"/>
      <c r="F92" s="38" t="str">
        <f ca="1">IF(C92="","",VLOOKUP(C92,INDIRECT(B92),3,FALSE))</f>
        <v/>
      </c>
      <c r="G92" s="50" t="str">
        <f t="shared" si="5"/>
        <v/>
      </c>
      <c r="H92" s="8"/>
      <c r="I92" s="8"/>
      <c r="J92" s="48"/>
      <c r="K92" s="49"/>
      <c r="L92" s="49" t="str">
        <f ca="1">IF(K92="","",VLOOKUP(K92,INDIRECT(J92),2,FALSE))</f>
        <v/>
      </c>
      <c r="M92" s="38"/>
      <c r="N92" s="38" t="str">
        <f ca="1">IF(K92="","",VLOOKUP(K92,INDIRECT(J92),3,FALSE))</f>
        <v/>
      </c>
      <c r="O92" s="50"/>
    </row>
    <row r="93" spans="2:15" ht="18.75" customHeight="1" x14ac:dyDescent="0.15">
      <c r="B93" s="48"/>
      <c r="C93" s="49"/>
      <c r="D93" s="49" t="str">
        <f ca="1">IF(C93="","",VLOOKUP(C93,INDIRECT(B93),2,FALSE))</f>
        <v/>
      </c>
      <c r="E93" s="38"/>
      <c r="F93" s="38" t="str">
        <f ca="1">IF(C93="","",VLOOKUP(C93,INDIRECT(B93),3,FALSE))</f>
        <v/>
      </c>
      <c r="G93" s="50" t="str">
        <f t="shared" si="5"/>
        <v/>
      </c>
      <c r="H93" s="8"/>
      <c r="I93" s="8"/>
      <c r="J93" s="48"/>
      <c r="K93" s="49"/>
      <c r="L93" s="49" t="str">
        <f ca="1">IF(K93="","",VLOOKUP(K93,INDIRECT(J93),2,FALSE))</f>
        <v/>
      </c>
      <c r="M93" s="38"/>
      <c r="N93" s="38" t="str">
        <f ca="1">IF(K93="","",VLOOKUP(K93,INDIRECT(J93),3,FALSE))</f>
        <v/>
      </c>
      <c r="O93" s="50"/>
    </row>
    <row r="94" spans="2:15" ht="18.75" customHeight="1" x14ac:dyDescent="0.15">
      <c r="B94" s="48"/>
      <c r="C94" s="49"/>
      <c r="D94" s="49" t="str">
        <f ca="1">IF(C94="","",VLOOKUP(C94,INDIRECT(B94),2,FALSE))</f>
        <v/>
      </c>
      <c r="E94" s="38"/>
      <c r="F94" s="38" t="str">
        <f ca="1">IF(C94="","",VLOOKUP(C94,INDIRECT(B94),3,FALSE))</f>
        <v/>
      </c>
      <c r="G94" s="50" t="str">
        <f t="shared" si="5"/>
        <v/>
      </c>
      <c r="J94" s="48"/>
      <c r="K94" s="49"/>
      <c r="L94" s="49" t="str">
        <f ca="1">IF(K94="","",VLOOKUP(K94,INDIRECT(J94),2,FALSE))</f>
        <v/>
      </c>
      <c r="M94" s="38"/>
      <c r="N94" s="38" t="str">
        <f ca="1">IF(K94="","",VLOOKUP(K94,INDIRECT(J94),3,FALSE))</f>
        <v/>
      </c>
      <c r="O94" s="50"/>
    </row>
    <row r="95" spans="2:15" ht="18.75" customHeight="1" x14ac:dyDescent="0.15">
      <c r="B95" s="51" t="s">
        <v>48</v>
      </c>
      <c r="C95" s="52"/>
      <c r="D95" s="52"/>
      <c r="E95" s="53"/>
      <c r="F95" s="54" t="s">
        <v>49</v>
      </c>
      <c r="G95" s="55">
        <f>SUM(G86:G94)</f>
        <v>7525</v>
      </c>
      <c r="J95" s="51" t="s">
        <v>48</v>
      </c>
      <c r="K95" s="52"/>
      <c r="L95" s="52"/>
      <c r="M95" s="53"/>
      <c r="N95" s="54" t="s">
        <v>49</v>
      </c>
      <c r="O95" s="55"/>
    </row>
    <row r="96" spans="2:15" ht="18.75" customHeight="1" x14ac:dyDescent="0.15">
      <c r="B96" s="56"/>
      <c r="C96" s="57"/>
      <c r="D96" s="57"/>
      <c r="E96" s="58"/>
      <c r="F96" s="54" t="s">
        <v>50</v>
      </c>
      <c r="G96" s="55">
        <f>INT(G95*0.05)</f>
        <v>376</v>
      </c>
      <c r="J96" s="56"/>
      <c r="K96" s="57"/>
      <c r="L96" s="57"/>
      <c r="M96" s="58"/>
      <c r="N96" s="54" t="s">
        <v>50</v>
      </c>
      <c r="O96" s="55"/>
    </row>
    <row r="97" spans="2:15" ht="18.75" customHeight="1" x14ac:dyDescent="0.15">
      <c r="B97" s="59"/>
      <c r="C97" s="60"/>
      <c r="D97" s="60"/>
      <c r="E97" s="61"/>
      <c r="F97" s="62" t="s">
        <v>25</v>
      </c>
      <c r="G97" s="55">
        <f>SUM(G95:G96)</f>
        <v>7901</v>
      </c>
      <c r="J97" s="59"/>
      <c r="K97" s="60"/>
      <c r="L97" s="60"/>
      <c r="M97" s="61"/>
      <c r="N97" s="62" t="s">
        <v>25</v>
      </c>
      <c r="O97" s="55"/>
    </row>
  </sheetData>
  <mergeCells count="11">
    <mergeCell ref="K60:N60"/>
    <mergeCell ref="K80:N80"/>
    <mergeCell ref="L27:O27"/>
    <mergeCell ref="A1:G1"/>
    <mergeCell ref="C11:J11"/>
    <mergeCell ref="K19:N19"/>
    <mergeCell ref="C27:F27"/>
    <mergeCell ref="C44:C45"/>
    <mergeCell ref="D44:E44"/>
    <mergeCell ref="F44:N45"/>
    <mergeCell ref="D45:E45"/>
  </mergeCells>
  <phoneticPr fontId="2"/>
  <conditionalFormatting sqref="D29:D37">
    <cfRule type="cellIs" dxfId="2" priority="1" stopIfTrue="1" operator="greaterThanOrEqual">
      <formula>180</formula>
    </cfRule>
    <cfRule type="cellIs" dxfId="1" priority="2" stopIfTrue="1" operator="between">
      <formula>170</formula>
      <formula>179</formula>
    </cfRule>
    <cfRule type="cellIs" dxfId="0" priority="3" stopIfTrue="1" operator="lessThanOrEqual">
      <formula>170</formula>
    </cfRule>
  </conditionalFormatting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2017-02-05T23:30:07Z</dcterms:created>
  <dcterms:modified xsi:type="dcterms:W3CDTF">2017-03-26T02:45:55Z</dcterms:modified>
</cp:coreProperties>
</file>