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F68" i="1"/>
  <c r="F69" i="1"/>
  <c r="K117" i="1"/>
  <c r="D117" i="1"/>
  <c r="F122" i="1" s="1"/>
  <c r="F90" i="1"/>
  <c r="E90" i="1"/>
  <c r="D90" i="1"/>
  <c r="F66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32" i="1"/>
  <c r="F31" i="1"/>
  <c r="F30" i="1"/>
  <c r="F29" i="1"/>
  <c r="F28" i="1"/>
  <c r="G119" i="1" l="1"/>
  <c r="E121" i="1"/>
  <c r="G123" i="1"/>
  <c r="E120" i="1"/>
  <c r="F121" i="1"/>
  <c r="G122" i="1"/>
  <c r="E119" i="1"/>
  <c r="F120" i="1"/>
  <c r="G121" i="1"/>
  <c r="E123" i="1"/>
  <c r="F119" i="1"/>
  <c r="G120" i="1"/>
  <c r="E122" i="1"/>
  <c r="F123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D28" authorId="0" shapeId="0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yyyy/mm/dd</t>
        </r>
      </text>
    </comment>
    <comment ref="L28" authorId="0" shapeId="0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yyyy/mm/dd</t>
        </r>
      </text>
    </comment>
    <comment ref="F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(C16,D16)
</t>
        </r>
        <r>
          <rPr>
            <sz val="11"/>
            <color indexed="81"/>
            <rFont val="ＭＳ Ｐゴシック"/>
            <family val="3"/>
            <charset val="128"/>
          </rPr>
          <t>シリアル値が表示
ユーザー定義で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2"/>
            <rFont val="ＭＳ Ｐゴシック"/>
            <family val="3"/>
            <charset val="128"/>
          </rPr>
          <t>yyyy/mm</t>
        </r>
      </text>
    </comment>
    <comment ref="D5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E5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5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6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(C66,D66,E66)</t>
        </r>
      </text>
    </comment>
    <comment ref="D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(D87/12,D88*12,D89)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関数の前に「-」を入力します。</t>
        </r>
      </text>
    </comment>
    <comment ref="D11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K11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E11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11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11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<sst xmlns="http://schemas.openxmlformats.org/spreadsheetml/2006/main" count="112" uniqueCount="52">
  <si>
    <t>（問題１）</t>
    <rPh sb="1" eb="3">
      <t>モンダイ</t>
    </rPh>
    <phoneticPr fontId="3"/>
  </si>
  <si>
    <t>「完成予定」を計算式で設定します。</t>
    <rPh sb="1" eb="3">
      <t>カンセイ</t>
    </rPh>
    <rPh sb="3" eb="5">
      <t>ヨテイ</t>
    </rPh>
    <rPh sb="7" eb="9">
      <t>ケイサン</t>
    </rPh>
    <rPh sb="9" eb="10">
      <t>シキ</t>
    </rPh>
    <rPh sb="11" eb="13">
      <t>セッテイ</t>
    </rPh>
    <phoneticPr fontId="3"/>
  </si>
  <si>
    <t>左のように作成してみましょう</t>
  </si>
  <si>
    <t>（ＥＯＭＯＮＴＨ＝日付／時刻）</t>
    <rPh sb="9" eb="11">
      <t>ヒヅケ</t>
    </rPh>
    <rPh sb="12" eb="14">
      <t>ジコク</t>
    </rPh>
    <phoneticPr fontId="3"/>
  </si>
  <si>
    <t>場所</t>
    <rPh sb="0" eb="2">
      <t>バショ</t>
    </rPh>
    <phoneticPr fontId="3"/>
  </si>
  <si>
    <t>着工</t>
    <rPh sb="0" eb="2">
      <t>チャッコウ</t>
    </rPh>
    <phoneticPr fontId="3"/>
  </si>
  <si>
    <t>予定月数</t>
    <rPh sb="0" eb="2">
      <t>ヨテイ</t>
    </rPh>
    <rPh sb="2" eb="3">
      <t>ツキ</t>
    </rPh>
    <rPh sb="3" eb="4">
      <t>スウ</t>
    </rPh>
    <phoneticPr fontId="3"/>
  </si>
  <si>
    <t>完成予定</t>
    <rPh sb="0" eb="2">
      <t>カンセイ</t>
    </rPh>
    <rPh sb="2" eb="4">
      <t>ヨテイ</t>
    </rPh>
    <phoneticPr fontId="3"/>
  </si>
  <si>
    <t>ABCホテル</t>
    <phoneticPr fontId="3"/>
  </si>
  <si>
    <t>美術館</t>
    <rPh sb="0" eb="3">
      <t>ビジュツカン</t>
    </rPh>
    <phoneticPr fontId="3"/>
  </si>
  <si>
    <t>公園</t>
    <rPh sb="0" eb="2">
      <t>コウエン</t>
    </rPh>
    <phoneticPr fontId="3"/>
  </si>
  <si>
    <t>マンション１</t>
    <phoneticPr fontId="3"/>
  </si>
  <si>
    <t>マンション２</t>
  </si>
  <si>
    <t>以下の表で、「着工日」を｛年｝｛月｝｛日｝に分けましょう。</t>
    <rPh sb="0" eb="2">
      <t>イカ</t>
    </rPh>
    <rPh sb="3" eb="4">
      <t>ヒョウ</t>
    </rPh>
    <rPh sb="7" eb="10">
      <t>チャッコウビ</t>
    </rPh>
    <rPh sb="13" eb="14">
      <t>ネン</t>
    </rPh>
    <rPh sb="16" eb="17">
      <t>ツキ</t>
    </rPh>
    <rPh sb="19" eb="20">
      <t>ヒ</t>
    </rPh>
    <rPh sb="22" eb="23">
      <t>ワ</t>
    </rPh>
    <phoneticPr fontId="3"/>
  </si>
  <si>
    <t>（ＹＥＡＲ関数・ＭＯＮＴＨ関数・ＤＡＹ関数＝日付／時刻）</t>
    <rPh sb="5" eb="7">
      <t>カンスウ</t>
    </rPh>
    <rPh sb="13" eb="15">
      <t>カンスウ</t>
    </rPh>
    <rPh sb="19" eb="21">
      <t>カンスウ</t>
    </rPh>
    <rPh sb="22" eb="24">
      <t>ヒヅケ</t>
    </rPh>
    <rPh sb="25" eb="27">
      <t>ジコク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</si>
  <si>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</si>
  <si>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</si>
  <si>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</si>
  <si>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以下の表の「年」「月」「日」を一つの日付にまとめましょう。</t>
    <rPh sb="0" eb="2">
      <t>イカ</t>
    </rPh>
    <rPh sb="3" eb="4">
      <t>ヒョウ</t>
    </rPh>
    <rPh sb="6" eb="7">
      <t>ネン</t>
    </rPh>
    <rPh sb="9" eb="10">
      <t>ツキ</t>
    </rPh>
    <rPh sb="12" eb="13">
      <t>ヒ</t>
    </rPh>
    <rPh sb="15" eb="16">
      <t>ヒト</t>
    </rPh>
    <rPh sb="18" eb="20">
      <t>ヒヅケ</t>
    </rPh>
    <phoneticPr fontId="3"/>
  </si>
  <si>
    <t>（ＤＡＴＥ関数＝日付／時刻）</t>
    <rPh sb="5" eb="7">
      <t>カンスウ</t>
    </rPh>
    <rPh sb="8" eb="10">
      <t>ヒヅケ</t>
    </rPh>
    <rPh sb="11" eb="13">
      <t>ジコク</t>
    </rPh>
    <phoneticPr fontId="3"/>
  </si>
  <si>
    <t>山田</t>
    <rPh sb="0" eb="2">
      <t>ヤマダ</t>
    </rPh>
    <phoneticPr fontId="3"/>
  </si>
  <si>
    <t>鈴木</t>
    <rPh sb="0" eb="2">
      <t>スズキ</t>
    </rPh>
    <phoneticPr fontId="3"/>
  </si>
  <si>
    <t>橋本</t>
    <rPh sb="0" eb="2">
      <t>ハシモト</t>
    </rPh>
    <phoneticPr fontId="3"/>
  </si>
  <si>
    <t>太田</t>
    <rPh sb="0" eb="2">
      <t>オオタ</t>
    </rPh>
    <phoneticPr fontId="3"/>
  </si>
  <si>
    <t>(ＰＭＴ関数＝財務）</t>
    <rPh sb="4" eb="6">
      <t>カンスウ</t>
    </rPh>
    <rPh sb="7" eb="9">
      <t>ザイム</t>
    </rPh>
    <phoneticPr fontId="3"/>
  </si>
  <si>
    <t>マイカー購入計画</t>
    <rPh sb="4" eb="6">
      <t>コウニュウ</t>
    </rPh>
    <rPh sb="6" eb="8">
      <t>ケイカク</t>
    </rPh>
    <phoneticPr fontId="3"/>
  </si>
  <si>
    <t>案１</t>
    <rPh sb="0" eb="1">
      <t>アン</t>
    </rPh>
    <phoneticPr fontId="3"/>
  </si>
  <si>
    <t>案２</t>
    <rPh sb="0" eb="1">
      <t>アン</t>
    </rPh>
    <phoneticPr fontId="3"/>
  </si>
  <si>
    <t>案３</t>
    <rPh sb="0" eb="1">
      <t>アン</t>
    </rPh>
    <phoneticPr fontId="3"/>
  </si>
  <si>
    <t>利率(年)</t>
    <rPh sb="0" eb="2">
      <t>リリツ</t>
    </rPh>
    <phoneticPr fontId="3"/>
  </si>
  <si>
    <t>期間(年)</t>
    <rPh sb="0" eb="2">
      <t>キカン</t>
    </rPh>
    <rPh sb="3" eb="4">
      <t>ネン</t>
    </rPh>
    <phoneticPr fontId="3"/>
  </si>
  <si>
    <t>借入金</t>
    <rPh sb="0" eb="1">
      <t>シャク</t>
    </rPh>
    <rPh sb="1" eb="3">
      <t>ニュウキン</t>
    </rPh>
    <phoneticPr fontId="3"/>
  </si>
  <si>
    <t>月返済高</t>
    <rPh sb="0" eb="1">
      <t>ツキ</t>
    </rPh>
    <rPh sb="1" eb="3">
      <t>ヘンサイ</t>
    </rPh>
    <rPh sb="3" eb="4">
      <t>タカ</t>
    </rPh>
    <phoneticPr fontId="3"/>
  </si>
  <si>
    <t>本日日付</t>
    <rPh sb="0" eb="2">
      <t>ホンジツ</t>
    </rPh>
    <rPh sb="2" eb="4">
      <t>ヒヅケ</t>
    </rPh>
    <phoneticPr fontId="3"/>
  </si>
  <si>
    <t>氏名</t>
    <rPh sb="0" eb="2">
      <t>シメイ</t>
    </rPh>
    <phoneticPr fontId="3"/>
  </si>
  <si>
    <t>入社日</t>
    <rPh sb="0" eb="3">
      <t>ニュウシャビ</t>
    </rPh>
    <phoneticPr fontId="3"/>
  </si>
  <si>
    <t>勤続年数</t>
    <rPh sb="0" eb="2">
      <t>キンゾク</t>
    </rPh>
    <rPh sb="2" eb="4">
      <t>ネンスウ</t>
    </rPh>
    <phoneticPr fontId="3"/>
  </si>
  <si>
    <t>勤続月数</t>
    <rPh sb="0" eb="2">
      <t>キンゾク</t>
    </rPh>
    <rPh sb="2" eb="4">
      <t>ツキスウ</t>
    </rPh>
    <phoneticPr fontId="3"/>
  </si>
  <si>
    <t>勤続日数</t>
    <rPh sb="0" eb="2">
      <t>キンゾク</t>
    </rPh>
    <rPh sb="2" eb="4">
      <t>ニッスウ</t>
    </rPh>
    <phoneticPr fontId="3"/>
  </si>
  <si>
    <t>芥川竜太</t>
    <rPh sb="0" eb="2">
      <t>アクタガワ</t>
    </rPh>
    <rPh sb="2" eb="4">
      <t>リュウタ</t>
    </rPh>
    <phoneticPr fontId="3"/>
  </si>
  <si>
    <t>夏目宗一</t>
    <rPh sb="0" eb="2">
      <t>ナツメ</t>
    </rPh>
    <rPh sb="2" eb="4">
      <t>ソウイチ</t>
    </rPh>
    <phoneticPr fontId="3"/>
  </si>
  <si>
    <t>柳田邦彦</t>
    <rPh sb="0" eb="2">
      <t>ヤナギダ</t>
    </rPh>
    <rPh sb="2" eb="4">
      <t>クニヒコ</t>
    </rPh>
    <phoneticPr fontId="3"/>
  </si>
  <si>
    <t>三浦綾江</t>
    <rPh sb="0" eb="2">
      <t>ミウラ</t>
    </rPh>
    <rPh sb="2" eb="3">
      <t>アヤ</t>
    </rPh>
    <rPh sb="3" eb="4">
      <t>エ</t>
    </rPh>
    <phoneticPr fontId="3"/>
  </si>
  <si>
    <t>松本清二</t>
    <rPh sb="0" eb="2">
      <t>マツモト</t>
    </rPh>
    <rPh sb="2" eb="4">
      <t>セイジ</t>
    </rPh>
    <phoneticPr fontId="3"/>
  </si>
  <si>
    <t>ユーザー定義で「単位」を設定。</t>
    <rPh sb="4" eb="6">
      <t>テイギ</t>
    </rPh>
    <rPh sb="8" eb="10">
      <t>タンイ</t>
    </rPh>
    <rPh sb="12" eb="14">
      <t>セッテイ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</si>
  <si>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</si>
  <si>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■</t>
    </r>
    <r>
      <rPr>
        <sz val="12"/>
        <color theme="1"/>
        <rFont val="ＭＳ Ｐゴシック"/>
        <family val="3"/>
        <charset val="128"/>
      </rPr>
      <t>に「本日日付」を元に、勤続年数・月数・日数を設定しましょう。</t>
    </r>
    <rPh sb="3" eb="5">
      <t>ホンジツ</t>
    </rPh>
    <rPh sb="5" eb="7">
      <t>ヒヅケ</t>
    </rPh>
    <rPh sb="9" eb="10">
      <t>モト</t>
    </rPh>
    <rPh sb="12" eb="14">
      <t>キンゾク</t>
    </rPh>
    <rPh sb="14" eb="16">
      <t>ネンスウ</t>
    </rPh>
    <rPh sb="17" eb="19">
      <t>ツキスウ</t>
    </rPh>
    <rPh sb="20" eb="21">
      <t>ヒ</t>
    </rPh>
    <rPh sb="21" eb="22">
      <t>スウ</t>
    </rPh>
    <phoneticPr fontId="3"/>
  </si>
  <si>
    <r>
      <t>期間を算出する「</t>
    </r>
    <r>
      <rPr>
        <b/>
        <sz val="12"/>
        <color indexed="10"/>
        <rFont val="ＭＳ Ｐゴシック"/>
        <family val="3"/>
        <charset val="128"/>
      </rPr>
      <t>ＤＡＴＥＤＩＦ関数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indexed="8"/>
        <rFont val="ＭＳ Ｐゴシック"/>
        <family val="3"/>
        <charset val="128"/>
      </rPr>
      <t>入力</t>
    </r>
    <r>
      <rPr>
        <sz val="12"/>
        <color theme="1"/>
        <rFont val="ＭＳ Ｐゴシック"/>
        <family val="3"/>
        <charset val="128"/>
      </rPr>
      <t>します。</t>
    </r>
    <rPh sb="0" eb="2">
      <t>キカン</t>
    </rPh>
    <rPh sb="3" eb="5">
      <t>サンシュツ</t>
    </rPh>
    <rPh sb="15" eb="17">
      <t>カンスウ</t>
    </rPh>
    <rPh sb="19" eb="21">
      <t>ニュウリョク</t>
    </rPh>
    <phoneticPr fontId="3"/>
  </si>
  <si>
    <r>
      <t>※注意→「</t>
    </r>
    <r>
      <rPr>
        <b/>
        <sz val="12"/>
        <rFont val="ＭＳ Ｐゴシック"/>
        <family val="3"/>
        <charset val="128"/>
      </rPr>
      <t>本日日付</t>
    </r>
    <r>
      <rPr>
        <sz val="12"/>
        <color theme="1"/>
        <rFont val="ＭＳ Ｐゴシック"/>
        <family val="3"/>
        <charset val="128"/>
      </rPr>
      <t>」セルは</t>
    </r>
    <r>
      <rPr>
        <b/>
        <sz val="12"/>
        <color indexed="12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ですね。</t>
    </r>
    <rPh sb="1" eb="3">
      <t>チュウイ</t>
    </rPh>
    <rPh sb="5" eb="7">
      <t>ホンジツ</t>
    </rPh>
    <rPh sb="7" eb="9">
      <t>ヒヅケ</t>
    </rPh>
    <rPh sb="13" eb="15">
      <t>ゼッタイ</t>
    </rPh>
    <rPh sb="15" eb="17">
      <t>サンショウ</t>
    </rPh>
    <phoneticPr fontId="3"/>
  </si>
  <si>
    <r>
      <t>※注意→コピーは右ドラッグ→</t>
    </r>
    <r>
      <rPr>
        <b/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！</t>
    </r>
    <rPh sb="1" eb="3">
      <t>チュウイ</t>
    </rPh>
    <rPh sb="8" eb="9">
      <t>ミギ</t>
    </rPh>
    <rPh sb="14" eb="16">
      <t>ショシキ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</si>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</sst>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  <numFmt numFmtId="181" formatCode="m&quot;月&quot;d&quot;日&quot;;@"/>
    <numFmt numFmtId="182" formatCode="0.0%"/>
    <numFmt numFmtId="183" formatCode="#,###&quot;年&quot;"/>
    <numFmt numFmtId="184" formatCode="#,###&quot;日&quot;"/>
    <numFmt numFmtId="185" formatCode="#,###&quot;月&quot;"/>
    <numFmt numFmtId="186" formatCode="General&quot;ｶ月&quot;"/>
    <numFmt numFmtId="187" formatCode="ggg&quot;年&quot;mm&quot;月&quot;dd&quot;日&quot;\(aaa\)"/>
  </numFmts>
  <fonts count="30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4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4" fillId="8" borderId="22" xfId="0" applyNumberFormat="1" applyFont="1" applyFill="1" applyBorder="1" applyAlignment="1">
      <alignment horizontal="centerContinuous" vertical="center"/>
    </xf>
    <xf numFmtId="0" fontId="14" fillId="8" borderId="23" xfId="0" applyNumberFormat="1" applyFont="1" applyFill="1" applyBorder="1" applyAlignment="1">
      <alignment horizontal="centerContinuous" vertical="center"/>
    </xf>
    <xf numFmtId="0" fontId="14" fillId="8" borderId="24" xfId="0" applyNumberFormat="1" applyFont="1" applyFill="1" applyBorder="1" applyAlignment="1">
      <alignment horizontal="centerContinuous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17" fillId="5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76" fontId="21" fillId="0" borderId="0" xfId="1" applyNumberFormat="1" applyFont="1" applyBorder="1" applyAlignment="1">
      <alignment vertical="center"/>
    </xf>
    <xf numFmtId="177" fontId="21" fillId="0" borderId="0" xfId="1" applyNumberFormat="1" applyFont="1" applyBorder="1" applyAlignment="1">
      <alignment vertical="center"/>
    </xf>
    <xf numFmtId="0" fontId="21" fillId="0" borderId="0" xfId="0" applyFont="1" applyFill="1" applyAlignment="1">
      <alignment vertical="center"/>
    </xf>
    <xf numFmtId="38" fontId="21" fillId="0" borderId="0" xfId="1" applyFont="1" applyFill="1" applyBorder="1" applyAlignment="1">
      <alignment vertical="center"/>
    </xf>
    <xf numFmtId="0" fontId="21" fillId="3" borderId="5" xfId="0" applyNumberFormat="1" applyFont="1" applyFill="1" applyBorder="1" applyAlignment="1">
      <alignment horizontal="center" vertical="center"/>
    </xf>
    <xf numFmtId="0" fontId="21" fillId="3" borderId="6" xfId="0" applyNumberFormat="1" applyFont="1" applyFill="1" applyBorder="1" applyAlignment="1">
      <alignment horizontal="center" vertical="center"/>
    </xf>
    <xf numFmtId="178" fontId="21" fillId="6" borderId="8" xfId="0" applyNumberFormat="1" applyFont="1" applyFill="1" applyBorder="1" applyAlignment="1">
      <alignment horizontal="center" vertical="center"/>
    </xf>
    <xf numFmtId="179" fontId="21" fillId="0" borderId="8" xfId="0" applyNumberFormat="1" applyFont="1" applyFill="1" applyBorder="1" applyAlignment="1">
      <alignment vertical="center"/>
    </xf>
    <xf numFmtId="180" fontId="21" fillId="6" borderId="8" xfId="0" applyNumberFormat="1" applyFont="1" applyFill="1" applyBorder="1" applyAlignment="1">
      <alignment vertical="center"/>
    </xf>
    <xf numFmtId="14" fontId="21" fillId="6" borderId="8" xfId="0" applyNumberFormat="1" applyFont="1" applyFill="1" applyBorder="1" applyAlignment="1">
      <alignment horizontal="center" vertical="center"/>
    </xf>
    <xf numFmtId="0" fontId="21" fillId="6" borderId="8" xfId="0" applyNumberFormat="1" applyFont="1" applyFill="1" applyBorder="1" applyAlignment="1">
      <alignment vertical="center"/>
    </xf>
    <xf numFmtId="178" fontId="21" fillId="6" borderId="10" xfId="0" applyNumberFormat="1" applyFont="1" applyFill="1" applyBorder="1" applyAlignment="1">
      <alignment horizontal="center" vertical="center"/>
    </xf>
    <xf numFmtId="179" fontId="21" fillId="0" borderId="10" xfId="0" applyNumberFormat="1" applyFont="1" applyFill="1" applyBorder="1" applyAlignment="1">
      <alignment vertical="center"/>
    </xf>
    <xf numFmtId="180" fontId="21" fillId="6" borderId="10" xfId="0" applyNumberFormat="1" applyFont="1" applyFill="1" applyBorder="1" applyAlignment="1">
      <alignment vertical="center"/>
    </xf>
    <xf numFmtId="14" fontId="21" fillId="6" borderId="10" xfId="0" applyNumberFormat="1" applyFont="1" applyFill="1" applyBorder="1" applyAlignment="1">
      <alignment horizontal="center" vertical="center"/>
    </xf>
    <xf numFmtId="0" fontId="21" fillId="6" borderId="10" xfId="0" applyNumberFormat="1" applyFont="1" applyFill="1" applyBorder="1" applyAlignment="1">
      <alignment vertical="center"/>
    </xf>
    <xf numFmtId="178" fontId="21" fillId="6" borderId="12" xfId="0" applyNumberFormat="1" applyFont="1" applyFill="1" applyBorder="1" applyAlignment="1">
      <alignment horizontal="center" vertical="center"/>
    </xf>
    <xf numFmtId="179" fontId="21" fillId="0" borderId="12" xfId="0" applyNumberFormat="1" applyFont="1" applyFill="1" applyBorder="1" applyAlignment="1">
      <alignment vertical="center"/>
    </xf>
    <xf numFmtId="180" fontId="21" fillId="6" borderId="12" xfId="0" applyNumberFormat="1" applyFont="1" applyFill="1" applyBorder="1" applyAlignment="1">
      <alignment vertical="center"/>
    </xf>
    <xf numFmtId="14" fontId="21" fillId="6" borderId="12" xfId="0" applyNumberFormat="1" applyFont="1" applyFill="1" applyBorder="1" applyAlignment="1">
      <alignment horizontal="center" vertical="center"/>
    </xf>
    <xf numFmtId="0" fontId="21" fillId="6" borderId="12" xfId="0" applyNumberFormat="1" applyFont="1" applyFill="1" applyBorder="1" applyAlignment="1">
      <alignment vertical="center"/>
    </xf>
    <xf numFmtId="0" fontId="21" fillId="7" borderId="6" xfId="0" applyNumberFormat="1" applyFont="1" applyFill="1" applyBorder="1" applyAlignment="1">
      <alignment horizontal="center" vertical="center"/>
    </xf>
    <xf numFmtId="0" fontId="21" fillId="7" borderId="13" xfId="0" applyNumberFormat="1" applyFont="1" applyFill="1" applyBorder="1" applyAlignment="1">
      <alignment horizontal="center" vertical="center"/>
    </xf>
    <xf numFmtId="0" fontId="21" fillId="7" borderId="14" xfId="0" applyNumberFormat="1" applyFont="1" applyFill="1" applyBorder="1" applyAlignment="1">
      <alignment horizontal="center" vertical="center"/>
    </xf>
    <xf numFmtId="0" fontId="21" fillId="7" borderId="15" xfId="0" applyNumberFormat="1" applyFont="1" applyFill="1" applyBorder="1" applyAlignment="1">
      <alignment horizontal="center" vertical="center"/>
    </xf>
    <xf numFmtId="178" fontId="21" fillId="0" borderId="8" xfId="0" applyNumberFormat="1" applyFont="1" applyFill="1" applyBorder="1" applyAlignment="1">
      <alignment horizontal="left" vertical="center"/>
    </xf>
    <xf numFmtId="178" fontId="21" fillId="0" borderId="10" xfId="0" applyNumberFormat="1" applyFont="1" applyFill="1" applyBorder="1" applyAlignment="1">
      <alignment horizontal="left" vertical="center"/>
    </xf>
    <xf numFmtId="178" fontId="21" fillId="0" borderId="12" xfId="0" applyNumberFormat="1" applyFont="1" applyFill="1" applyBorder="1" applyAlignment="1">
      <alignment horizontal="left" vertical="center"/>
    </xf>
    <xf numFmtId="0" fontId="21" fillId="0" borderId="18" xfId="0" applyNumberFormat="1" applyFont="1" applyFill="1" applyBorder="1" applyAlignment="1">
      <alignment vertical="center"/>
    </xf>
    <xf numFmtId="0" fontId="21" fillId="7" borderId="18" xfId="0" applyNumberFormat="1" applyFont="1" applyFill="1" applyBorder="1" applyAlignment="1">
      <alignment horizontal="center" vertical="center"/>
    </xf>
    <xf numFmtId="0" fontId="21" fillId="3" borderId="18" xfId="0" applyNumberFormat="1" applyFont="1" applyFill="1" applyBorder="1" applyAlignment="1">
      <alignment vertical="center"/>
    </xf>
    <xf numFmtId="0" fontId="21" fillId="3" borderId="18" xfId="0" applyNumberFormat="1" applyFont="1" applyFill="1" applyBorder="1" applyAlignment="1">
      <alignment horizontal="center" vertical="center"/>
    </xf>
    <xf numFmtId="0" fontId="21" fillId="0" borderId="18" xfId="0" applyNumberFormat="1" applyFont="1" applyFill="1" applyBorder="1" applyAlignment="1">
      <alignment horizontal="center" vertical="center"/>
    </xf>
    <xf numFmtId="6" fontId="21" fillId="0" borderId="18" xfId="2" applyFont="1" applyFill="1" applyBorder="1" applyAlignment="1">
      <alignment vertical="center"/>
    </xf>
    <xf numFmtId="0" fontId="21" fillId="9" borderId="25" xfId="0" applyNumberFormat="1" applyFont="1" applyFill="1" applyBorder="1" applyAlignment="1">
      <alignment vertical="center"/>
    </xf>
    <xf numFmtId="0" fontId="21" fillId="9" borderId="16" xfId="0" applyNumberFormat="1" applyFont="1" applyFill="1" applyBorder="1" applyAlignment="1">
      <alignment vertical="center"/>
    </xf>
    <xf numFmtId="179" fontId="21" fillId="9" borderId="16" xfId="0" applyNumberFormat="1" applyFont="1" applyFill="1" applyBorder="1" applyAlignment="1">
      <alignment vertical="center"/>
    </xf>
    <xf numFmtId="2" fontId="21" fillId="9" borderId="17" xfId="0" applyNumberFormat="1" applyFont="1" applyFill="1" applyBorder="1" applyAlignment="1">
      <alignment vertical="center"/>
    </xf>
    <xf numFmtId="0" fontId="21" fillId="0" borderId="26" xfId="0" applyNumberFormat="1" applyFont="1" applyFill="1" applyBorder="1" applyAlignment="1">
      <alignment vertical="center"/>
    </xf>
    <xf numFmtId="178" fontId="21" fillId="0" borderId="18" xfId="0" applyNumberFormat="1" applyFont="1" applyFill="1" applyBorder="1" applyAlignment="1">
      <alignment vertical="center"/>
    </xf>
    <xf numFmtId="0" fontId="21" fillId="0" borderId="27" xfId="0" applyNumberFormat="1" applyFont="1" applyFill="1" applyBorder="1" applyAlignment="1">
      <alignment vertical="center"/>
    </xf>
    <xf numFmtId="178" fontId="21" fillId="0" borderId="20" xfId="0" applyNumberFormat="1" applyFont="1" applyFill="1" applyBorder="1" applyAlignment="1">
      <alignment vertical="center"/>
    </xf>
    <xf numFmtId="0" fontId="23" fillId="0" borderId="7" xfId="0" applyNumberFormat="1" applyFont="1" applyFill="1" applyBorder="1" applyAlignment="1">
      <alignment vertical="center"/>
    </xf>
    <xf numFmtId="0" fontId="23" fillId="0" borderId="9" xfId="0" applyNumberFormat="1" applyFont="1" applyFill="1" applyBorder="1" applyAlignment="1">
      <alignment vertical="center"/>
    </xf>
    <xf numFmtId="0" fontId="23" fillId="0" borderId="11" xfId="0" applyNumberFormat="1" applyFont="1" applyFill="1" applyBorder="1" applyAlignment="1">
      <alignment vertical="center"/>
    </xf>
    <xf numFmtId="186" fontId="21" fillId="0" borderId="28" xfId="0" applyNumberFormat="1" applyFont="1" applyFill="1" applyBorder="1" applyAlignment="1">
      <alignment vertical="center"/>
    </xf>
    <xf numFmtId="186" fontId="21" fillId="0" borderId="29" xfId="0" applyNumberFormat="1" applyFont="1" applyFill="1" applyBorder="1" applyAlignment="1">
      <alignment vertical="center"/>
    </xf>
    <xf numFmtId="186" fontId="21" fillId="0" borderId="30" xfId="0" applyNumberFormat="1" applyFont="1" applyFill="1" applyBorder="1" applyAlignment="1">
      <alignment vertical="center"/>
    </xf>
    <xf numFmtId="0" fontId="27" fillId="6" borderId="7" xfId="0" applyNumberFormat="1" applyFont="1" applyFill="1" applyBorder="1" applyAlignment="1">
      <alignment horizontal="right" vertical="center"/>
    </xf>
    <xf numFmtId="0" fontId="27" fillId="6" borderId="16" xfId="0" applyNumberFormat="1" applyFont="1" applyFill="1" applyBorder="1" applyAlignment="1">
      <alignment vertical="center"/>
    </xf>
    <xf numFmtId="0" fontId="27" fillId="6" borderId="17" xfId="0" applyNumberFormat="1" applyFont="1" applyFill="1" applyBorder="1" applyAlignment="1">
      <alignment vertical="center"/>
    </xf>
    <xf numFmtId="0" fontId="27" fillId="6" borderId="9" xfId="0" applyNumberFormat="1" applyFont="1" applyFill="1" applyBorder="1" applyAlignment="1">
      <alignment horizontal="right" vertical="center"/>
    </xf>
    <xf numFmtId="0" fontId="27" fillId="6" borderId="18" xfId="0" applyNumberFormat="1" applyFont="1" applyFill="1" applyBorder="1" applyAlignment="1">
      <alignment vertical="center"/>
    </xf>
    <xf numFmtId="0" fontId="27" fillId="6" borderId="19" xfId="0" applyNumberFormat="1" applyFont="1" applyFill="1" applyBorder="1" applyAlignment="1">
      <alignment vertical="center"/>
    </xf>
    <xf numFmtId="0" fontId="27" fillId="6" borderId="11" xfId="0" applyNumberFormat="1" applyFont="1" applyFill="1" applyBorder="1" applyAlignment="1">
      <alignment horizontal="right" vertical="center"/>
    </xf>
    <xf numFmtId="0" fontId="27" fillId="6" borderId="20" xfId="0" applyNumberFormat="1" applyFont="1" applyFill="1" applyBorder="1" applyAlignment="1">
      <alignment vertical="center"/>
    </xf>
    <xf numFmtId="0" fontId="27" fillId="6" borderId="21" xfId="0" applyNumberFormat="1" applyFont="1" applyFill="1" applyBorder="1" applyAlignment="1">
      <alignment vertical="center"/>
    </xf>
    <xf numFmtId="182" fontId="28" fillId="0" borderId="18" xfId="3" applyNumberFormat="1" applyFont="1" applyFill="1" applyBorder="1" applyAlignment="1">
      <alignment vertical="center"/>
    </xf>
    <xf numFmtId="0" fontId="28" fillId="0" borderId="18" xfId="0" applyNumberFormat="1" applyFont="1" applyFill="1" applyBorder="1" applyAlignment="1">
      <alignment vertical="center"/>
    </xf>
    <xf numFmtId="6" fontId="28" fillId="6" borderId="18" xfId="2" applyFont="1" applyFill="1" applyBorder="1" applyAlignment="1">
      <alignment vertical="center"/>
    </xf>
    <xf numFmtId="183" fontId="28" fillId="6" borderId="18" xfId="0" applyNumberFormat="1" applyFont="1" applyFill="1" applyBorder="1" applyAlignment="1">
      <alignment vertical="center"/>
    </xf>
    <xf numFmtId="179" fontId="28" fillId="6" borderId="18" xfId="0" applyNumberFormat="1" applyFont="1" applyFill="1" applyBorder="1" applyAlignment="1">
      <alignment vertical="center"/>
    </xf>
    <xf numFmtId="184" fontId="28" fillId="6" borderId="19" xfId="0" applyNumberFormat="1" applyFont="1" applyFill="1" applyBorder="1" applyAlignment="1">
      <alignment vertical="center"/>
    </xf>
    <xf numFmtId="183" fontId="28" fillId="6" borderId="20" xfId="0" applyNumberFormat="1" applyFont="1" applyFill="1" applyBorder="1" applyAlignment="1">
      <alignment vertical="center"/>
    </xf>
    <xf numFmtId="179" fontId="28" fillId="6" borderId="20" xfId="0" applyNumberFormat="1" applyFont="1" applyFill="1" applyBorder="1" applyAlignment="1">
      <alignment vertical="center"/>
    </xf>
    <xf numFmtId="184" fontId="28" fillId="6" borderId="21" xfId="0" applyNumberFormat="1" applyFont="1" applyFill="1" applyBorder="1" applyAlignment="1">
      <alignment vertical="center"/>
    </xf>
    <xf numFmtId="185" fontId="28" fillId="6" borderId="18" xfId="0" applyNumberFormat="1" applyFont="1" applyFill="1" applyBorder="1" applyAlignment="1">
      <alignment vertical="center"/>
    </xf>
    <xf numFmtId="185" fontId="28" fillId="6" borderId="20" xfId="0" applyNumberFormat="1" applyFont="1" applyFill="1" applyBorder="1" applyAlignment="1">
      <alignment vertical="center"/>
    </xf>
    <xf numFmtId="187" fontId="13" fillId="6" borderId="18" xfId="0" applyNumberFormat="1" applyFont="1" applyFill="1" applyBorder="1" applyAlignment="1">
      <alignment vertical="center"/>
    </xf>
    <xf numFmtId="181" fontId="21" fillId="6" borderId="18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21" fillId="7" borderId="18" xfId="0" applyNumberFormat="1" applyFont="1" applyFill="1" applyBorder="1" applyAlignment="1">
      <alignment vertical="center"/>
    </xf>
    <xf numFmtId="14" fontId="18" fillId="10" borderId="0" xfId="0" applyNumberFormat="1" applyFont="1" applyFill="1" applyAlignme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152401</xdr:colOff>
      <xdr:row>1</xdr:row>
      <xdr:rowOff>95250</xdr:rowOff>
    </xdr:from>
    <xdr:to>
      <xdr:col>9</xdr:col>
      <xdr:colOff>609601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165F25-87B6-4FAE-B93A-A4569E8B7C17}"/>
            </a:ext>
          </a:extLst>
        </xdr:cNvPr>
        <xdr:cNvSpPr txBox="1">
          <a:spLocks noChangeArrowheads="1"/>
        </xdr:cNvSpPr>
      </xdr:nvSpPr>
      <xdr:spPr bwMode="auto">
        <a:xfrm>
          <a:off x="3609976" y="304800"/>
          <a:ext cx="3048000" cy="11620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601182</xdr:colOff>
      <xdr:row>10</xdr:row>
      <xdr:rowOff>35901</xdr:rowOff>
    </xdr:from>
    <xdr:to>
      <xdr:col>12</xdr:col>
      <xdr:colOff>515457</xdr:colOff>
      <xdr:row>14</xdr:row>
      <xdr:rowOff>82060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AA6F693F-E3CC-47ED-9E3F-CA9E62DAED8B}"/>
            </a:ext>
          </a:extLst>
        </xdr:cNvPr>
        <xdr:cNvGrpSpPr>
          <a:grpSpLocks/>
        </xdr:cNvGrpSpPr>
      </xdr:nvGrpSpPr>
      <xdr:grpSpPr bwMode="auto">
        <a:xfrm>
          <a:off x="820257" y="2131401"/>
          <a:ext cx="8172450" cy="884359"/>
          <a:chOff x="44" y="220"/>
          <a:chExt cx="688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295D167-B0ED-4866-B24F-E5DF4371F2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C9FD19E-E295-45E1-AB46-280AE3CED6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26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D9F35A6-7E3D-4E94-B5CA-B7B1DF328C8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8864A83-ABC5-4F37-8721-BD93EC0B26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2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16</xdr:row>
      <xdr:rowOff>38100</xdr:rowOff>
    </xdr:from>
    <xdr:to>
      <xdr:col>1</xdr:col>
      <xdr:colOff>571500</xdr:colOff>
      <xdr:row>18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C10CB9D-5EF7-4A9F-B96E-4A120AA8C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339090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104776</xdr:colOff>
      <xdr:row>16</xdr:row>
      <xdr:rowOff>114300</xdr:rowOff>
    </xdr:from>
    <xdr:to>
      <xdr:col>8</xdr:col>
      <xdr:colOff>533400</xdr:colOff>
      <xdr:row>18</xdr:row>
      <xdr:rowOff>9525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52C2FAEB-74BF-4BD8-A624-085C7E977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1601" y="3467100"/>
          <a:ext cx="590549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39</xdr:row>
      <xdr:rowOff>76201</xdr:rowOff>
    </xdr:from>
    <xdr:to>
      <xdr:col>1</xdr:col>
      <xdr:colOff>581025</xdr:colOff>
      <xdr:row>41</xdr:row>
      <xdr:rowOff>38101</xdr:rowOff>
    </xdr:to>
    <xdr:pic>
      <xdr:nvPicPr>
        <xdr:cNvPr id="10" name="Picture 753">
          <a:extLst>
            <a:ext uri="{FF2B5EF4-FFF2-40B4-BE49-F238E27FC236}">
              <a16:creationId xmlns:a16="http://schemas.microsoft.com/office/drawing/2014/main" id="{4F8F8E3E-353B-42E4-AF94-1AADA4733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8248651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58</xdr:row>
      <xdr:rowOff>66675</xdr:rowOff>
    </xdr:from>
    <xdr:to>
      <xdr:col>1</xdr:col>
      <xdr:colOff>581025</xdr:colOff>
      <xdr:row>60</xdr:row>
      <xdr:rowOff>0</xdr:rowOff>
    </xdr:to>
    <xdr:pic>
      <xdr:nvPicPr>
        <xdr:cNvPr id="12" name="Picture 762">
          <a:extLst>
            <a:ext uri="{FF2B5EF4-FFF2-40B4-BE49-F238E27FC236}">
              <a16:creationId xmlns:a16="http://schemas.microsoft.com/office/drawing/2014/main" id="{0A9DDAD1-D1C0-4978-B19C-7E41803A7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2220575"/>
          <a:ext cx="552450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57</xdr:row>
      <xdr:rowOff>180975</xdr:rowOff>
    </xdr:from>
    <xdr:to>
      <xdr:col>8</xdr:col>
      <xdr:colOff>447675</xdr:colOff>
      <xdr:row>59</xdr:row>
      <xdr:rowOff>85725</xdr:rowOff>
    </xdr:to>
    <xdr:pic>
      <xdr:nvPicPr>
        <xdr:cNvPr id="13" name="Picture 763">
          <a:extLst>
            <a:ext uri="{FF2B5EF4-FFF2-40B4-BE49-F238E27FC236}">
              <a16:creationId xmlns:a16="http://schemas.microsoft.com/office/drawing/2014/main" id="{42CB2789-D6E1-45EB-879D-C19ABA02C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95875" y="12125325"/>
          <a:ext cx="5905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78</xdr:row>
      <xdr:rowOff>95250</xdr:rowOff>
    </xdr:from>
    <xdr:to>
      <xdr:col>1</xdr:col>
      <xdr:colOff>581025</xdr:colOff>
      <xdr:row>79</xdr:row>
      <xdr:rowOff>228600</xdr:rowOff>
    </xdr:to>
    <xdr:pic>
      <xdr:nvPicPr>
        <xdr:cNvPr id="15" name="Picture 769">
          <a:extLst>
            <a:ext uri="{FF2B5EF4-FFF2-40B4-BE49-F238E27FC236}">
              <a16:creationId xmlns:a16="http://schemas.microsoft.com/office/drawing/2014/main" id="{B3323B1E-38BD-44AB-B39C-8D4E250BE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3287375"/>
          <a:ext cx="552450" cy="2476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106</xdr:row>
      <xdr:rowOff>76201</xdr:rowOff>
    </xdr:from>
    <xdr:to>
      <xdr:col>1</xdr:col>
      <xdr:colOff>571500</xdr:colOff>
      <xdr:row>108</xdr:row>
      <xdr:rowOff>19051</xdr:rowOff>
    </xdr:to>
    <xdr:pic>
      <xdr:nvPicPr>
        <xdr:cNvPr id="17" name="Picture 776">
          <a:extLst>
            <a:ext uri="{FF2B5EF4-FFF2-40B4-BE49-F238E27FC236}">
              <a16:creationId xmlns:a16="http://schemas.microsoft.com/office/drawing/2014/main" id="{C154DA3C-D238-406C-B7DB-0FCC3F161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7907001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0</xdr:rowOff>
    </xdr:from>
    <xdr:to>
      <xdr:col>8</xdr:col>
      <xdr:colOff>619125</xdr:colOff>
      <xdr:row>107</xdr:row>
      <xdr:rowOff>123825</xdr:rowOff>
    </xdr:to>
    <xdr:pic>
      <xdr:nvPicPr>
        <xdr:cNvPr id="18" name="Picture 777">
          <a:extLst>
            <a:ext uri="{FF2B5EF4-FFF2-40B4-BE49-F238E27FC236}">
              <a16:creationId xmlns:a16="http://schemas.microsoft.com/office/drawing/2014/main" id="{E4FE7599-9F56-4040-A89C-4D32E40E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4950" y="22212300"/>
          <a:ext cx="54292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76200</xdr:colOff>
      <xdr:row>124</xdr:row>
      <xdr:rowOff>66675</xdr:rowOff>
    </xdr:from>
    <xdr:to>
      <xdr:col>12</xdr:col>
      <xdr:colOff>542925</xdr:colOff>
      <xdr:row>126</xdr:row>
      <xdr:rowOff>114300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96AE6A1D-4B13-4B90-85C6-2D90C9863F92}"/>
            </a:ext>
          </a:extLst>
        </xdr:cNvPr>
        <xdr:cNvSpPr txBox="1"/>
      </xdr:nvSpPr>
      <xdr:spPr>
        <a:xfrm>
          <a:off x="6124575" y="26050875"/>
          <a:ext cx="2895600" cy="4667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7</xdr:col>
      <xdr:colOff>66676</xdr:colOff>
      <xdr:row>39</xdr:row>
      <xdr:rowOff>85725</xdr:rowOff>
    </xdr:from>
    <xdr:to>
      <xdr:col>8</xdr:col>
      <xdr:colOff>495300</xdr:colOff>
      <xdr:row>41</xdr:row>
      <xdr:rowOff>0</xdr:rowOff>
    </xdr:to>
    <xdr:pic>
      <xdr:nvPicPr>
        <xdr:cNvPr id="21" name="Picture 673">
          <a:extLst>
            <a:ext uri="{FF2B5EF4-FFF2-40B4-BE49-F238E27FC236}">
              <a16:creationId xmlns:a16="http://schemas.microsoft.com/office/drawing/2014/main" id="{2495888C-47CA-4178-AAC8-E1A2DC41B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1" y="8258175"/>
          <a:ext cx="590549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8</xdr:col>
      <xdr:colOff>142875</xdr:colOff>
      <xdr:row>69</xdr:row>
      <xdr:rowOff>123825</xdr:rowOff>
    </xdr:from>
    <xdr:to>
      <xdr:col>12</xdr:col>
      <xdr:colOff>704850</xdr:colOff>
      <xdr:row>76</xdr:row>
      <xdr:rowOff>154132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E8124B4-D012-42DA-934E-CC99F8D57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81625" y="14582775"/>
          <a:ext cx="3800475" cy="1497157"/>
        </a:xfrm>
        <a:prstGeom prst="rect">
          <a:avLst/>
        </a:prstGeom>
      </xdr:spPr>
    </xdr:pic>
    <xdr:clientData/>
  </xdr:twoCellAnchor>
  <xdr:twoCellAnchor>
    <xdr:from>
      <xdr:col>8</xdr:col>
      <xdr:colOff>57151</xdr:colOff>
      <xdr:row>78</xdr:row>
      <xdr:rowOff>9525</xdr:rowOff>
    </xdr:from>
    <xdr:to>
      <xdr:col>8</xdr:col>
      <xdr:colOff>590551</xdr:colOff>
      <xdr:row>79</xdr:row>
      <xdr:rowOff>123825</xdr:rowOff>
    </xdr:to>
    <xdr:pic>
      <xdr:nvPicPr>
        <xdr:cNvPr id="23" name="Picture 763">
          <a:extLst>
            <a:ext uri="{FF2B5EF4-FFF2-40B4-BE49-F238E27FC236}">
              <a16:creationId xmlns:a16="http://schemas.microsoft.com/office/drawing/2014/main" id="{58F08EE4-225E-4005-AC8E-74D3BBD1E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95901" y="16354425"/>
          <a:ext cx="5334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761999</xdr:colOff>
      <xdr:row>90</xdr:row>
      <xdr:rowOff>123824</xdr:rowOff>
    </xdr:from>
    <xdr:to>
      <xdr:col>13</xdr:col>
      <xdr:colOff>171449</xdr:colOff>
      <xdr:row>105</xdr:row>
      <xdr:rowOff>40221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D3A1A8D-11F5-43D8-8CA2-D2C77BBD2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409949" y="18983324"/>
          <a:ext cx="6048375" cy="3059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4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1" customWidth="1"/>
    <col min="2" max="7" width="10.625" style="16" customWidth="1"/>
    <col min="8" max="8" width="2.125" style="16" customWidth="1"/>
    <col min="9" max="16" width="10.625" style="16" customWidth="1"/>
    <col min="17" max="16384" width="9" style="16"/>
  </cols>
  <sheetData>
    <row r="1" spans="1:15" ht="16.5" customHeight="1" x14ac:dyDescent="0.15">
      <c r="A1" s="90" t="s">
        <v>50</v>
      </c>
      <c r="B1" s="90"/>
      <c r="C1" s="90"/>
      <c r="D1" s="90"/>
      <c r="E1" s="90"/>
      <c r="F1" s="90"/>
      <c r="G1" s="90"/>
    </row>
    <row r="9" spans="1:15" ht="16.5" customHeight="1" thickBot="1" x14ac:dyDescent="0.2">
      <c r="C9" s="91" t="s">
        <v>51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3"/>
      <c r="O9" s="2"/>
    </row>
    <row r="10" spans="1:15" ht="16.5" customHeight="1" thickTop="1" x14ac:dyDescent="0.15">
      <c r="A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6.5" customHeight="1" x14ac:dyDescent="0.15">
      <c r="A11" s="16"/>
      <c r="B11" s="17"/>
      <c r="E11" s="3"/>
      <c r="F11" s="18"/>
      <c r="G11" s="19"/>
      <c r="H11" s="20"/>
    </row>
    <row r="12" spans="1:15" ht="16.5" customHeight="1" x14ac:dyDescent="0.15">
      <c r="A12" s="16"/>
    </row>
    <row r="13" spans="1:15" ht="16.5" customHeight="1" x14ac:dyDescent="0.15">
      <c r="A13" s="16"/>
    </row>
    <row r="14" spans="1:15" ht="16.5" customHeight="1" x14ac:dyDescent="0.15">
      <c r="A14" s="16"/>
    </row>
    <row r="15" spans="1:15" ht="16.5" customHeight="1" x14ac:dyDescent="0.15">
      <c r="A15" s="16"/>
    </row>
    <row r="16" spans="1:15" ht="16.5" customHeight="1" x14ac:dyDescent="0.15">
      <c r="A16" s="16"/>
    </row>
    <row r="17" spans="1:14" ht="16.5" customHeight="1" x14ac:dyDescent="0.15">
      <c r="A17" s="16"/>
    </row>
    <row r="18" spans="1:14" ht="16.5" customHeight="1" thickBot="1" x14ac:dyDescent="0.2">
      <c r="C18" s="4">
        <v>1</v>
      </c>
      <c r="J18" s="4">
        <v>1</v>
      </c>
    </row>
    <row r="19" spans="1:14" s="21" customFormat="1" ht="16.5" customHeight="1" thickTop="1" x14ac:dyDescent="0.15">
      <c r="A19" s="5"/>
      <c r="B19" s="6" t="s">
        <v>45</v>
      </c>
      <c r="C19" s="7"/>
      <c r="J19" s="6" t="s">
        <v>45</v>
      </c>
      <c r="K19" s="7"/>
    </row>
    <row r="21" spans="1:14" ht="16.5" customHeight="1" x14ac:dyDescent="0.15">
      <c r="B21" s="1" t="s">
        <v>0</v>
      </c>
      <c r="C21" s="16" t="s">
        <v>1</v>
      </c>
      <c r="K21" s="89" t="s">
        <v>2</v>
      </c>
      <c r="L21" s="89"/>
      <c r="M21" s="89"/>
      <c r="N21" s="89"/>
    </row>
    <row r="22" spans="1:14" ht="16.5" customHeight="1" x14ac:dyDescent="0.15">
      <c r="E22" s="16" t="s">
        <v>3</v>
      </c>
      <c r="N22" s="22"/>
    </row>
    <row r="23" spans="1:14" ht="16.5" customHeight="1" x14ac:dyDescent="0.15">
      <c r="J23" s="1" t="s">
        <v>0</v>
      </c>
      <c r="K23" s="16" t="s">
        <v>1</v>
      </c>
    </row>
    <row r="24" spans="1:14" ht="16.5" customHeight="1" x14ac:dyDescent="0.15">
      <c r="M24" s="16" t="s">
        <v>3</v>
      </c>
    </row>
    <row r="26" spans="1:14" ht="16.5" customHeight="1" thickBot="1" x14ac:dyDescent="0.2"/>
    <row r="27" spans="1:14" ht="16.5" customHeight="1" thickBot="1" x14ac:dyDescent="0.2">
      <c r="C27" s="23" t="s">
        <v>4</v>
      </c>
      <c r="D27" s="24" t="s">
        <v>5</v>
      </c>
      <c r="E27" s="24" t="s">
        <v>6</v>
      </c>
      <c r="F27" s="24" t="s">
        <v>7</v>
      </c>
      <c r="K27" s="23" t="s">
        <v>4</v>
      </c>
      <c r="L27" s="24" t="s">
        <v>5</v>
      </c>
      <c r="M27" s="24" t="s">
        <v>6</v>
      </c>
      <c r="N27" s="24" t="s">
        <v>7</v>
      </c>
    </row>
    <row r="28" spans="1:14" ht="16.5" customHeight="1" x14ac:dyDescent="0.15">
      <c r="C28" s="61" t="s">
        <v>8</v>
      </c>
      <c r="D28" s="25">
        <v>39722</v>
      </c>
      <c r="E28" s="64">
        <v>15</v>
      </c>
      <c r="F28" s="27">
        <f>EOMONTH(D28,E28)</f>
        <v>40209</v>
      </c>
      <c r="K28" s="61" t="s">
        <v>8</v>
      </c>
      <c r="L28" s="28">
        <v>39722</v>
      </c>
      <c r="M28" s="26">
        <v>15</v>
      </c>
      <c r="N28" s="29"/>
    </row>
    <row r="29" spans="1:14" ht="16.5" customHeight="1" x14ac:dyDescent="0.15">
      <c r="C29" s="62" t="s">
        <v>9</v>
      </c>
      <c r="D29" s="30">
        <v>36800</v>
      </c>
      <c r="E29" s="65">
        <v>10</v>
      </c>
      <c r="F29" s="32">
        <f>EOMONTH(D29,E29)</f>
        <v>37134</v>
      </c>
      <c r="K29" s="62" t="s">
        <v>9</v>
      </c>
      <c r="L29" s="33">
        <v>36800</v>
      </c>
      <c r="M29" s="31">
        <v>10</v>
      </c>
      <c r="N29" s="34"/>
    </row>
    <row r="30" spans="1:14" ht="16.5" customHeight="1" x14ac:dyDescent="0.15">
      <c r="C30" s="62" t="s">
        <v>10</v>
      </c>
      <c r="D30" s="30">
        <v>40101</v>
      </c>
      <c r="E30" s="65">
        <v>8</v>
      </c>
      <c r="F30" s="32">
        <f>EOMONTH(D30,E30)</f>
        <v>40359</v>
      </c>
      <c r="K30" s="62" t="s">
        <v>10</v>
      </c>
      <c r="L30" s="33">
        <v>40101</v>
      </c>
      <c r="M30" s="31">
        <v>8</v>
      </c>
      <c r="N30" s="34"/>
    </row>
    <row r="31" spans="1:14" ht="16.5" customHeight="1" x14ac:dyDescent="0.15">
      <c r="C31" s="62" t="s">
        <v>11</v>
      </c>
      <c r="D31" s="30">
        <v>40878</v>
      </c>
      <c r="E31" s="65">
        <v>17</v>
      </c>
      <c r="F31" s="32">
        <f>EOMONTH(D31,E31)</f>
        <v>41425</v>
      </c>
      <c r="K31" s="62" t="s">
        <v>11</v>
      </c>
      <c r="L31" s="33">
        <v>40878</v>
      </c>
      <c r="M31" s="31">
        <v>17</v>
      </c>
      <c r="N31" s="34"/>
    </row>
    <row r="32" spans="1:14" ht="16.5" customHeight="1" thickBot="1" x14ac:dyDescent="0.2">
      <c r="C32" s="63" t="s">
        <v>12</v>
      </c>
      <c r="D32" s="35">
        <v>39151</v>
      </c>
      <c r="E32" s="66">
        <v>19</v>
      </c>
      <c r="F32" s="37">
        <f>EOMONTH(D32,E32)</f>
        <v>39752</v>
      </c>
      <c r="K32" s="63" t="s">
        <v>12</v>
      </c>
      <c r="L32" s="38">
        <v>39151</v>
      </c>
      <c r="M32" s="36">
        <v>19</v>
      </c>
      <c r="N32" s="39"/>
    </row>
    <row r="41" spans="2:14" ht="16.5" customHeight="1" thickBot="1" x14ac:dyDescent="0.2">
      <c r="C41" s="4">
        <v>2</v>
      </c>
      <c r="J41" s="4">
        <v>2</v>
      </c>
    </row>
    <row r="42" spans="2:14" ht="16.5" customHeight="1" thickTop="1" x14ac:dyDescent="0.15">
      <c r="B42" s="6" t="s">
        <v>45</v>
      </c>
      <c r="C42" s="7"/>
      <c r="D42" s="21"/>
      <c r="E42" s="21"/>
      <c r="F42" s="21"/>
      <c r="G42" s="21"/>
      <c r="H42" s="21"/>
      <c r="I42" s="21"/>
      <c r="J42" s="6" t="s">
        <v>45</v>
      </c>
      <c r="K42" s="7"/>
      <c r="L42" s="21"/>
      <c r="M42" s="21"/>
      <c r="N42" s="21"/>
    </row>
    <row r="46" spans="2:14" ht="16.5" customHeight="1" x14ac:dyDescent="0.15">
      <c r="B46" s="1" t="s">
        <v>0</v>
      </c>
      <c r="C46" s="16" t="s">
        <v>13</v>
      </c>
      <c r="J46" s="89" t="s">
        <v>2</v>
      </c>
      <c r="K46" s="89"/>
      <c r="L46" s="89"/>
      <c r="M46" s="89"/>
    </row>
    <row r="47" spans="2:14" ht="16.5" customHeight="1" x14ac:dyDescent="0.15">
      <c r="C47" s="16" t="s">
        <v>14</v>
      </c>
    </row>
    <row r="50" spans="2:14" ht="16.5" customHeight="1" thickBot="1" x14ac:dyDescent="0.2"/>
    <row r="51" spans="2:14" ht="16.5" customHeight="1" thickBot="1" x14ac:dyDescent="0.2">
      <c r="C51" s="40" t="s">
        <v>5</v>
      </c>
      <c r="D51" s="41" t="s">
        <v>15</v>
      </c>
      <c r="E51" s="42" t="s">
        <v>16</v>
      </c>
      <c r="F51" s="43" t="s">
        <v>17</v>
      </c>
      <c r="K51" s="40" t="s">
        <v>5</v>
      </c>
      <c r="L51" s="41" t="s">
        <v>15</v>
      </c>
      <c r="M51" s="42" t="s">
        <v>16</v>
      </c>
      <c r="N51" s="43" t="s">
        <v>17</v>
      </c>
    </row>
    <row r="52" spans="2:14" ht="16.5" customHeight="1" x14ac:dyDescent="0.15">
      <c r="C52" s="44">
        <v>37895</v>
      </c>
      <c r="D52" s="67">
        <f>YEAR(C52)</f>
        <v>2003</v>
      </c>
      <c r="E52" s="68">
        <f>MONTH(C52)</f>
        <v>10</v>
      </c>
      <c r="F52" s="69">
        <f>DAY(C52)</f>
        <v>1</v>
      </c>
      <c r="K52" s="44">
        <v>37895</v>
      </c>
      <c r="L52" s="67"/>
      <c r="M52" s="68"/>
      <c r="N52" s="69"/>
    </row>
    <row r="53" spans="2:14" ht="16.5" customHeight="1" x14ac:dyDescent="0.15">
      <c r="C53" s="45">
        <v>38261</v>
      </c>
      <c r="D53" s="70">
        <f>YEAR(C53)</f>
        <v>2004</v>
      </c>
      <c r="E53" s="71">
        <f>MONTH(C53)</f>
        <v>10</v>
      </c>
      <c r="F53" s="72">
        <f>DAY(C53)</f>
        <v>1</v>
      </c>
      <c r="K53" s="45">
        <v>38261</v>
      </c>
      <c r="L53" s="70"/>
      <c r="M53" s="71"/>
      <c r="N53" s="72"/>
    </row>
    <row r="54" spans="2:14" ht="16.5" customHeight="1" x14ac:dyDescent="0.15">
      <c r="C54" s="45">
        <v>37179</v>
      </c>
      <c r="D54" s="70">
        <f>YEAR(C54)</f>
        <v>2001</v>
      </c>
      <c r="E54" s="71">
        <f>MONTH(C54)</f>
        <v>10</v>
      </c>
      <c r="F54" s="72">
        <f>DAY(C54)</f>
        <v>15</v>
      </c>
      <c r="K54" s="45">
        <v>37179</v>
      </c>
      <c r="L54" s="70"/>
      <c r="M54" s="71"/>
      <c r="N54" s="72"/>
    </row>
    <row r="55" spans="2:14" ht="16.5" customHeight="1" x14ac:dyDescent="0.15">
      <c r="C55" s="45">
        <v>37591</v>
      </c>
      <c r="D55" s="70">
        <f>YEAR(C55)</f>
        <v>2002</v>
      </c>
      <c r="E55" s="71">
        <f>MONTH(C55)</f>
        <v>12</v>
      </c>
      <c r="F55" s="72">
        <f>DAY(C55)</f>
        <v>1</v>
      </c>
      <c r="K55" s="45">
        <v>37591</v>
      </c>
      <c r="L55" s="70"/>
      <c r="M55" s="71"/>
      <c r="N55" s="72"/>
    </row>
    <row r="56" spans="2:14" ht="16.5" customHeight="1" thickBot="1" x14ac:dyDescent="0.2">
      <c r="C56" s="46">
        <v>38421</v>
      </c>
      <c r="D56" s="73">
        <f>YEAR(C56)</f>
        <v>2005</v>
      </c>
      <c r="E56" s="74">
        <f>MONTH(C56)</f>
        <v>3</v>
      </c>
      <c r="F56" s="75">
        <f>DAY(C56)</f>
        <v>10</v>
      </c>
      <c r="K56" s="46">
        <v>38421</v>
      </c>
      <c r="L56" s="73"/>
      <c r="M56" s="74"/>
      <c r="N56" s="75"/>
    </row>
    <row r="60" spans="2:14" ht="16.5" customHeight="1" thickBot="1" x14ac:dyDescent="0.2">
      <c r="C60" s="4">
        <v>3</v>
      </c>
      <c r="J60" s="4">
        <v>3</v>
      </c>
    </row>
    <row r="61" spans="2:14" ht="16.5" customHeight="1" thickTop="1" x14ac:dyDescent="0.15">
      <c r="B61" s="8" t="s">
        <v>18</v>
      </c>
      <c r="J61" s="6" t="s">
        <v>45</v>
      </c>
    </row>
    <row r="62" spans="2:14" ht="16.5" customHeight="1" x14ac:dyDescent="0.15">
      <c r="B62" s="9" t="s">
        <v>45</v>
      </c>
    </row>
    <row r="63" spans="2:14" ht="16.5" customHeight="1" x14ac:dyDescent="0.15">
      <c r="C63" s="16" t="s">
        <v>19</v>
      </c>
    </row>
    <row r="65" spans="2:15" ht="16.5" customHeight="1" x14ac:dyDescent="0.15">
      <c r="B65" s="47"/>
      <c r="C65" s="48" t="s">
        <v>15</v>
      </c>
      <c r="D65" s="48" t="s">
        <v>16</v>
      </c>
      <c r="E65" s="48" t="s">
        <v>17</v>
      </c>
      <c r="F65" s="94"/>
      <c r="G65" s="94"/>
      <c r="J65" s="47"/>
      <c r="K65" s="48" t="s">
        <v>15</v>
      </c>
      <c r="L65" s="48" t="s">
        <v>16</v>
      </c>
      <c r="M65" s="48" t="s">
        <v>17</v>
      </c>
      <c r="N65" s="94"/>
      <c r="O65" s="94"/>
    </row>
    <row r="66" spans="2:15" ht="16.5" customHeight="1" x14ac:dyDescent="0.15">
      <c r="B66" s="47" t="s">
        <v>20</v>
      </c>
      <c r="C66" s="47">
        <v>1972</v>
      </c>
      <c r="D66" s="47">
        <v>3</v>
      </c>
      <c r="E66" s="47">
        <v>6</v>
      </c>
      <c r="F66" s="87">
        <f>DATE(C66,D66,E66)</f>
        <v>26364</v>
      </c>
      <c r="G66" s="87"/>
      <c r="J66" s="47" t="s">
        <v>20</v>
      </c>
      <c r="K66" s="47">
        <v>1972</v>
      </c>
      <c r="L66" s="47">
        <v>3</v>
      </c>
      <c r="M66" s="47">
        <v>6</v>
      </c>
      <c r="N66" s="88"/>
      <c r="O66" s="88"/>
    </row>
    <row r="67" spans="2:15" ht="16.5" customHeight="1" x14ac:dyDescent="0.15">
      <c r="B67" s="47" t="s">
        <v>21</v>
      </c>
      <c r="C67" s="47">
        <v>1981</v>
      </c>
      <c r="D67" s="47">
        <v>10</v>
      </c>
      <c r="E67" s="47">
        <v>19</v>
      </c>
      <c r="F67" s="87">
        <f t="shared" ref="F67:F69" si="0">DATE(C67,D67,E67)</f>
        <v>29878</v>
      </c>
      <c r="G67" s="87"/>
      <c r="J67" s="47" t="s">
        <v>21</v>
      </c>
      <c r="K67" s="47">
        <v>1981</v>
      </c>
      <c r="L67" s="47">
        <v>10</v>
      </c>
      <c r="M67" s="47">
        <v>19</v>
      </c>
      <c r="N67" s="88"/>
      <c r="O67" s="88"/>
    </row>
    <row r="68" spans="2:15" ht="16.5" customHeight="1" x14ac:dyDescent="0.15">
      <c r="B68" s="47" t="s">
        <v>22</v>
      </c>
      <c r="C68" s="47">
        <v>1952</v>
      </c>
      <c r="D68" s="47">
        <v>8</v>
      </c>
      <c r="E68" s="47">
        <v>22</v>
      </c>
      <c r="F68" s="87">
        <f t="shared" si="0"/>
        <v>19228</v>
      </c>
      <c r="G68" s="87"/>
      <c r="J68" s="47" t="s">
        <v>22</v>
      </c>
      <c r="K68" s="47">
        <v>1952</v>
      </c>
      <c r="L68" s="47">
        <v>8</v>
      </c>
      <c r="M68" s="47">
        <v>22</v>
      </c>
      <c r="N68" s="88"/>
      <c r="O68" s="88"/>
    </row>
    <row r="69" spans="2:15" ht="16.5" customHeight="1" x14ac:dyDescent="0.15">
      <c r="B69" s="47" t="s">
        <v>23</v>
      </c>
      <c r="C69" s="47">
        <v>1977</v>
      </c>
      <c r="D69" s="47">
        <v>12</v>
      </c>
      <c r="E69" s="47">
        <v>7</v>
      </c>
      <c r="F69" s="87">
        <f t="shared" si="0"/>
        <v>28466</v>
      </c>
      <c r="G69" s="87"/>
      <c r="J69" s="47" t="s">
        <v>23</v>
      </c>
      <c r="K69" s="47">
        <v>1977</v>
      </c>
      <c r="L69" s="47">
        <v>12</v>
      </c>
      <c r="M69" s="47">
        <v>7</v>
      </c>
      <c r="N69" s="88"/>
      <c r="O69" s="88"/>
    </row>
    <row r="80" spans="2:15" ht="16.5" customHeight="1" thickBot="1" x14ac:dyDescent="0.2">
      <c r="C80" s="4">
        <v>4</v>
      </c>
      <c r="J80" s="4">
        <v>4</v>
      </c>
    </row>
    <row r="81" spans="2:14" ht="16.5" customHeight="1" thickTop="1" x14ac:dyDescent="0.15">
      <c r="B81" s="9" t="s">
        <v>45</v>
      </c>
      <c r="J81" s="9" t="s">
        <v>45</v>
      </c>
    </row>
    <row r="83" spans="2:14" ht="16.5" customHeight="1" x14ac:dyDescent="0.15">
      <c r="C83" s="16" t="s">
        <v>24</v>
      </c>
    </row>
    <row r="85" spans="2:14" ht="16.5" customHeight="1" x14ac:dyDescent="0.15">
      <c r="C85" s="10" t="s">
        <v>25</v>
      </c>
      <c r="D85" s="11"/>
      <c r="E85" s="11"/>
      <c r="F85" s="12"/>
      <c r="K85" s="10" t="s">
        <v>25</v>
      </c>
      <c r="L85" s="11"/>
      <c r="M85" s="11"/>
      <c r="N85" s="12"/>
    </row>
    <row r="86" spans="2:14" ht="16.5" customHeight="1" x14ac:dyDescent="0.15">
      <c r="C86" s="49"/>
      <c r="D86" s="50" t="s">
        <v>26</v>
      </c>
      <c r="E86" s="50" t="s">
        <v>27</v>
      </c>
      <c r="F86" s="50" t="s">
        <v>28</v>
      </c>
      <c r="K86" s="49"/>
      <c r="L86" s="50" t="s">
        <v>26</v>
      </c>
      <c r="M86" s="50" t="s">
        <v>27</v>
      </c>
      <c r="N86" s="50" t="s">
        <v>28</v>
      </c>
    </row>
    <row r="87" spans="2:14" ht="16.5" customHeight="1" x14ac:dyDescent="0.15">
      <c r="C87" s="51" t="s">
        <v>29</v>
      </c>
      <c r="D87" s="76">
        <v>3.4000000000000002E-2</v>
      </c>
      <c r="E87" s="76">
        <v>3.4000000000000002E-2</v>
      </c>
      <c r="F87" s="76">
        <v>3.4000000000000002E-2</v>
      </c>
      <c r="K87" s="51" t="s">
        <v>29</v>
      </c>
      <c r="L87" s="76">
        <v>3.4000000000000002E-2</v>
      </c>
      <c r="M87" s="76">
        <v>3.4000000000000002E-2</v>
      </c>
      <c r="N87" s="76">
        <v>3.4000000000000002E-2</v>
      </c>
    </row>
    <row r="88" spans="2:14" ht="16.5" customHeight="1" x14ac:dyDescent="0.15">
      <c r="C88" s="51" t="s">
        <v>30</v>
      </c>
      <c r="D88" s="77">
        <v>5</v>
      </c>
      <c r="E88" s="77">
        <v>4</v>
      </c>
      <c r="F88" s="77">
        <v>3</v>
      </c>
      <c r="K88" s="51" t="s">
        <v>30</v>
      </c>
      <c r="L88" s="77">
        <v>5</v>
      </c>
      <c r="M88" s="77">
        <v>4</v>
      </c>
      <c r="N88" s="77">
        <v>3</v>
      </c>
    </row>
    <row r="89" spans="2:14" ht="16.5" customHeight="1" x14ac:dyDescent="0.15">
      <c r="C89" s="13" t="s">
        <v>31</v>
      </c>
      <c r="D89" s="52">
        <v>1500000</v>
      </c>
      <c r="E89" s="52">
        <v>1800000</v>
      </c>
      <c r="F89" s="52">
        <v>2100000</v>
      </c>
      <c r="K89" s="13" t="s">
        <v>31</v>
      </c>
      <c r="L89" s="52">
        <v>1500000</v>
      </c>
      <c r="M89" s="52">
        <v>1800000</v>
      </c>
      <c r="N89" s="52">
        <v>2100000</v>
      </c>
    </row>
    <row r="90" spans="2:14" ht="16.5" customHeight="1" x14ac:dyDescent="0.15">
      <c r="C90" s="51" t="s">
        <v>32</v>
      </c>
      <c r="D90" s="78">
        <f>-PMT(D87/12,D88*12,D89)</f>
        <v>27220.494307044311</v>
      </c>
      <c r="E90" s="78">
        <f>-PMT(E87/12,E88*12,E89)</f>
        <v>40160.800485128217</v>
      </c>
      <c r="F90" s="78">
        <f>-PMT(F87/12,F88*12,F89)</f>
        <v>61441.428010218602</v>
      </c>
      <c r="K90" s="51" t="s">
        <v>32</v>
      </c>
      <c r="L90" s="78"/>
      <c r="M90" s="78"/>
      <c r="N90" s="78"/>
    </row>
    <row r="108" spans="2:12" ht="16.5" customHeight="1" thickBot="1" x14ac:dyDescent="0.2">
      <c r="C108" s="4">
        <v>5</v>
      </c>
      <c r="J108" s="4">
        <v>5</v>
      </c>
    </row>
    <row r="109" spans="2:12" ht="16.5" customHeight="1" thickTop="1" x14ac:dyDescent="0.15">
      <c r="B109" s="9" t="s">
        <v>46</v>
      </c>
      <c r="J109" s="9" t="s">
        <v>46</v>
      </c>
    </row>
    <row r="110" spans="2:12" ht="16.5" customHeight="1" x14ac:dyDescent="0.15">
      <c r="C110" s="16" t="s">
        <v>47</v>
      </c>
      <c r="K110" s="16" t="s">
        <v>47</v>
      </c>
    </row>
    <row r="111" spans="2:12" ht="16.5" customHeight="1" x14ac:dyDescent="0.15">
      <c r="D111" s="16" t="s">
        <v>48</v>
      </c>
      <c r="L111" s="16" t="s">
        <v>48</v>
      </c>
    </row>
    <row r="112" spans="2:12" ht="16.5" customHeight="1" x14ac:dyDescent="0.15">
      <c r="D112" s="16" t="s">
        <v>49</v>
      </c>
      <c r="L112" s="16" t="s">
        <v>49</v>
      </c>
    </row>
    <row r="117" spans="3:14" ht="16.5" customHeight="1" thickBot="1" x14ac:dyDescent="0.2">
      <c r="C117" s="14" t="s">
        <v>33</v>
      </c>
      <c r="D117" s="95">
        <f ca="1">TODAY()</f>
        <v>42820</v>
      </c>
      <c r="J117" s="14" t="s">
        <v>33</v>
      </c>
      <c r="K117" s="95">
        <f ca="1">TODAY()</f>
        <v>42820</v>
      </c>
    </row>
    <row r="118" spans="3:14" ht="16.5" customHeight="1" x14ac:dyDescent="0.15">
      <c r="C118" s="53" t="s">
        <v>34</v>
      </c>
      <c r="D118" s="54" t="s">
        <v>35</v>
      </c>
      <c r="E118" s="54" t="s">
        <v>36</v>
      </c>
      <c r="F118" s="55" t="s">
        <v>37</v>
      </c>
      <c r="G118" s="56" t="s">
        <v>38</v>
      </c>
      <c r="J118" s="53" t="s">
        <v>34</v>
      </c>
      <c r="K118" s="54" t="s">
        <v>35</v>
      </c>
      <c r="L118" s="54" t="s">
        <v>36</v>
      </c>
      <c r="M118" s="55" t="s">
        <v>37</v>
      </c>
      <c r="N118" s="56" t="s">
        <v>38</v>
      </c>
    </row>
    <row r="119" spans="3:14" ht="16.5" customHeight="1" x14ac:dyDescent="0.15">
      <c r="C119" s="57" t="s">
        <v>39</v>
      </c>
      <c r="D119" s="58">
        <v>35156</v>
      </c>
      <c r="E119" s="79">
        <f ca="1">DATEDIF(D119,$D$117,"y")</f>
        <v>20</v>
      </c>
      <c r="F119" s="80">
        <f ca="1">DATEDIF(D119,$D$117,"m")</f>
        <v>251</v>
      </c>
      <c r="G119" s="81">
        <f ca="1">DATEDIF(D119,$D$117,"d")</f>
        <v>7664</v>
      </c>
      <c r="J119" s="57" t="s">
        <v>39</v>
      </c>
      <c r="K119" s="58">
        <v>35156</v>
      </c>
      <c r="L119" s="79"/>
      <c r="M119" s="85"/>
      <c r="N119" s="81"/>
    </row>
    <row r="120" spans="3:14" ht="16.5" customHeight="1" x14ac:dyDescent="0.15">
      <c r="C120" s="57" t="s">
        <v>40</v>
      </c>
      <c r="D120" s="58">
        <v>32669</v>
      </c>
      <c r="E120" s="79">
        <f ca="1">DATEDIF(D120,$D$117,"y")</f>
        <v>27</v>
      </c>
      <c r="F120" s="80">
        <f ca="1">DATEDIF(D120,$D$117,"m")</f>
        <v>333</v>
      </c>
      <c r="G120" s="81">
        <f ca="1">DATEDIF(D120,$D$117,"d")</f>
        <v>10151</v>
      </c>
      <c r="J120" s="57" t="s">
        <v>40</v>
      </c>
      <c r="K120" s="58">
        <v>32669</v>
      </c>
      <c r="L120" s="79"/>
      <c r="M120" s="85"/>
      <c r="N120" s="81"/>
    </row>
    <row r="121" spans="3:14" ht="16.5" customHeight="1" x14ac:dyDescent="0.15">
      <c r="C121" s="57" t="s">
        <v>41</v>
      </c>
      <c r="D121" s="58">
        <v>31138</v>
      </c>
      <c r="E121" s="79">
        <f ca="1">DATEDIF(D121,$D$117,"y")</f>
        <v>31</v>
      </c>
      <c r="F121" s="80">
        <f ca="1">DATEDIF(D121,$D$117,"m")</f>
        <v>383</v>
      </c>
      <c r="G121" s="81">
        <f ca="1">DATEDIF(D121,$D$117,"d")</f>
        <v>11682</v>
      </c>
      <c r="J121" s="57" t="s">
        <v>41</v>
      </c>
      <c r="K121" s="58">
        <v>31138</v>
      </c>
      <c r="L121" s="79"/>
      <c r="M121" s="85"/>
      <c r="N121" s="81"/>
    </row>
    <row r="122" spans="3:14" ht="16.5" customHeight="1" x14ac:dyDescent="0.15">
      <c r="C122" s="57" t="s">
        <v>42</v>
      </c>
      <c r="D122" s="58">
        <v>33817</v>
      </c>
      <c r="E122" s="79">
        <f ca="1">DATEDIF(D122,$D$117,"y")</f>
        <v>24</v>
      </c>
      <c r="F122" s="80">
        <f ca="1">DATEDIF(D122,$D$117,"m")</f>
        <v>295</v>
      </c>
      <c r="G122" s="81">
        <f ca="1">DATEDIF(D122,$D$117,"d")</f>
        <v>9003</v>
      </c>
      <c r="J122" s="57" t="s">
        <v>42</v>
      </c>
      <c r="K122" s="58">
        <v>33817</v>
      </c>
      <c r="L122" s="79"/>
      <c r="M122" s="85"/>
      <c r="N122" s="81"/>
    </row>
    <row r="123" spans="3:14" ht="16.5" customHeight="1" thickBot="1" x14ac:dyDescent="0.2">
      <c r="C123" s="59" t="s">
        <v>43</v>
      </c>
      <c r="D123" s="60">
        <v>36251</v>
      </c>
      <c r="E123" s="82">
        <f ca="1">DATEDIF(D123,$D$117,"y")</f>
        <v>17</v>
      </c>
      <c r="F123" s="83">
        <f ca="1">DATEDIF(D123,$D$117,"m")</f>
        <v>215</v>
      </c>
      <c r="G123" s="84">
        <f ca="1">DATEDIF(D123,$D$117,"d")</f>
        <v>6569</v>
      </c>
      <c r="J123" s="59" t="s">
        <v>43</v>
      </c>
      <c r="K123" s="60">
        <v>36251</v>
      </c>
      <c r="L123" s="82"/>
      <c r="M123" s="86"/>
      <c r="N123" s="84"/>
    </row>
    <row r="124" spans="3:14" ht="16.5" customHeight="1" x14ac:dyDescent="0.15">
      <c r="E124" s="15" t="s">
        <v>44</v>
      </c>
      <c r="L124" s="15" t="s">
        <v>44</v>
      </c>
    </row>
  </sheetData>
  <mergeCells count="14">
    <mergeCell ref="A1:G1"/>
    <mergeCell ref="C9:N9"/>
    <mergeCell ref="K21:N21"/>
    <mergeCell ref="F65:G65"/>
    <mergeCell ref="N65:O65"/>
    <mergeCell ref="F69:G69"/>
    <mergeCell ref="N69:O69"/>
    <mergeCell ref="J46:M46"/>
    <mergeCell ref="F66:G66"/>
    <mergeCell ref="N66:O66"/>
    <mergeCell ref="F67:G67"/>
    <mergeCell ref="N67:O67"/>
    <mergeCell ref="F68:G68"/>
    <mergeCell ref="N68:O68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2017-02-10T01:31:36Z</dcterms:created>
  <dcterms:modified xsi:type="dcterms:W3CDTF">2017-03-26T04:21:31Z</dcterms:modified>
</cp:coreProperties>
</file>