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6-関数練習\"/>
    </mc:Choice>
  </mc:AlternateContent>
  <bookViews>
    <workbookView xWindow="3720" yWindow="0" windowWidth="18150" windowHeight="9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F56" i="1"/>
  <c r="G57" i="1"/>
  <c r="G58" i="1"/>
  <c r="G59" i="1"/>
  <c r="F57" i="1"/>
  <c r="F58" i="1"/>
  <c r="F59" i="1"/>
  <c r="M131" i="1"/>
  <c r="E131" i="1"/>
  <c r="F131" i="1" s="1"/>
  <c r="M130" i="1"/>
  <c r="E130" i="1"/>
  <c r="F130" i="1" s="1"/>
  <c r="M129" i="1"/>
  <c r="F129" i="1"/>
  <c r="E129" i="1"/>
  <c r="M128" i="1"/>
  <c r="E128" i="1"/>
  <c r="F128" i="1" s="1"/>
  <c r="M127" i="1"/>
  <c r="E127" i="1"/>
  <c r="F127" i="1" s="1"/>
  <c r="M126" i="1"/>
  <c r="E126" i="1"/>
  <c r="F126" i="1" s="1"/>
  <c r="M125" i="1"/>
  <c r="F125" i="1"/>
  <c r="E125" i="1"/>
  <c r="M124" i="1"/>
  <c r="E124" i="1"/>
  <c r="F124" i="1" s="1"/>
  <c r="M123" i="1"/>
  <c r="E123" i="1"/>
  <c r="F123" i="1" s="1"/>
  <c r="F89" i="1"/>
  <c r="D89" i="1"/>
  <c r="F88" i="1"/>
  <c r="D88" i="1"/>
  <c r="F87" i="1"/>
  <c r="D87" i="1"/>
  <c r="F86" i="1"/>
  <c r="D86" i="1"/>
  <c r="F85" i="1"/>
  <c r="D85" i="1"/>
  <c r="F84" i="1"/>
  <c r="D84" i="1"/>
  <c r="F83" i="1"/>
  <c r="D83" i="1"/>
  <c r="F82" i="1"/>
  <c r="D82" i="1"/>
  <c r="F81" i="1"/>
  <c r="D81" i="1"/>
  <c r="C49" i="1"/>
  <c r="C48" i="1"/>
  <c r="C47" i="1"/>
  <c r="F33" i="1"/>
  <c r="E33" i="1"/>
  <c r="F32" i="1"/>
  <c r="E32" i="1"/>
  <c r="F31" i="1"/>
  <c r="E31" i="1"/>
  <c r="F30" i="1"/>
  <c r="E30" i="1"/>
  <c r="F29" i="1"/>
  <c r="E29" i="1"/>
  <c r="F28" i="1"/>
  <c r="E28" i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E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(B28,</t>
        </r>
        <r>
          <rPr>
            <b/>
            <sz val="16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(B28,</t>
        </r>
        <r>
          <rPr>
            <b/>
            <sz val="16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(B32,</t>
        </r>
        <r>
          <rPr>
            <b/>
            <sz val="16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56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DATEDIF</t>
        </r>
        <r>
          <rPr>
            <b/>
            <sz val="14"/>
            <color indexed="81"/>
            <rFont val="MS P ゴシック"/>
            <family val="3"/>
            <charset val="128"/>
          </rPr>
          <t>(D56,TODAY(),"</t>
        </r>
        <r>
          <rPr>
            <b/>
            <sz val="14"/>
            <color indexed="10"/>
            <rFont val="MS P ゴシック"/>
            <family val="3"/>
            <charset val="128"/>
          </rPr>
          <t>Y</t>
        </r>
        <r>
          <rPr>
            <b/>
            <sz val="14"/>
            <color indexed="81"/>
            <rFont val="MS P ゴシック"/>
            <family val="3"/>
            <charset val="128"/>
          </rPr>
          <t>")</t>
        </r>
      </text>
    </comment>
    <comment ref="G56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DATEDIF</t>
        </r>
        <r>
          <rPr>
            <b/>
            <sz val="14"/>
            <color indexed="81"/>
            <rFont val="MS P ゴシック"/>
            <family val="3"/>
            <charset val="128"/>
          </rPr>
          <t>(E56,TODAY(),"</t>
        </r>
        <r>
          <rPr>
            <b/>
            <sz val="14"/>
            <color indexed="10"/>
            <rFont val="MS P ゴシック"/>
            <family val="3"/>
            <charset val="128"/>
          </rPr>
          <t>Y</t>
        </r>
        <r>
          <rPr>
            <b/>
            <sz val="14"/>
            <color indexed="81"/>
            <rFont val="MS P ゴシック"/>
            <family val="3"/>
            <charset val="128"/>
          </rPr>
          <t>")</t>
        </r>
      </text>
    </comment>
    <comment ref="E67" authorId="0" shapeId="0">
      <text>
        <r>
          <rPr>
            <sz val="12"/>
            <color indexed="10"/>
            <rFont val="ＭＳ Ｐゴシック"/>
            <family val="3"/>
            <charset val="128"/>
          </rPr>
          <t>数値に「書式」で単位を設定</t>
        </r>
        <r>
          <rPr>
            <sz val="12"/>
            <color indexed="81"/>
            <rFont val="ＭＳ Ｐゴシック"/>
            <family val="3"/>
            <charset val="128"/>
          </rPr>
          <t>します。
「文字列」で入力してはいけません。</t>
        </r>
      </text>
    </comment>
    <comment ref="M69" authorId="1" shapeId="0">
      <text>
        <r>
          <rPr>
            <b/>
            <sz val="12"/>
            <color indexed="81"/>
            <rFont val="MS P ゴシック"/>
            <family val="3"/>
            <charset val="128"/>
          </rPr>
          <t>数値に
「</t>
        </r>
        <r>
          <rPr>
            <b/>
            <sz val="12"/>
            <color indexed="10"/>
            <rFont val="MS P ゴシック"/>
            <family val="3"/>
            <charset val="128"/>
          </rPr>
          <t>以上</t>
        </r>
        <r>
          <rPr>
            <b/>
            <sz val="12"/>
            <color indexed="81"/>
            <rFont val="MS P ゴシック"/>
            <family val="3"/>
            <charset val="128"/>
          </rPr>
          <t>」
の単位を設定します</t>
        </r>
      </text>
    </comment>
    <comment ref="D81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</t>
        </r>
        <r>
          <rPr>
            <b/>
            <sz val="14"/>
            <color indexed="81"/>
            <rFont val="ＭＳ Ｐゴシック"/>
            <family val="3"/>
            <charset val="128"/>
          </rPr>
          <t>81,</t>
        </r>
        <r>
          <rPr>
            <b/>
            <sz val="14"/>
            <color indexed="12"/>
            <rFont val="ＭＳ Ｐゴシック"/>
            <family val="3"/>
            <charset val="128"/>
          </rPr>
          <t>$E$67:$F$72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E</t>
        </r>
        <r>
          <rPr>
            <b/>
            <sz val="14"/>
            <color indexed="81"/>
            <rFont val="ＭＳ Ｐゴシック"/>
            <family val="3"/>
            <charset val="128"/>
          </rPr>
          <t>81,</t>
        </r>
        <r>
          <rPr>
            <b/>
            <sz val="14"/>
            <color indexed="12"/>
            <rFont val="ＭＳ Ｐゴシック"/>
            <family val="3"/>
            <charset val="128"/>
          </rPr>
          <t>$E$67:$F$72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(E123,</t>
        </r>
        <r>
          <rPr>
            <b/>
            <sz val="14"/>
            <color indexed="12"/>
            <rFont val="ＭＳ Ｐゴシック"/>
            <family val="3"/>
            <charset val="128"/>
          </rPr>
          <t>$B$118:$F$119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4"/>
            <color indexed="1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必ず、元表の範囲は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に設定します。</t>
        </r>
      </text>
    </comment>
  </commentList>
</comments>
</file>

<file path=xl/sharedStrings.xml><?xml version="1.0" encoding="utf-8"?>
<sst xmlns="http://schemas.openxmlformats.org/spreadsheetml/2006/main" count="161" uniqueCount="94">
  <si>
    <t>左のように作成してみましょう</t>
  </si>
  <si>
    <t>（問題１）</t>
    <rPh sb="1" eb="3">
      <t>モンダイ</t>
    </rPh>
    <phoneticPr fontId="3"/>
  </si>
  <si>
    <t>（ＬＥＦＴ関数・ＲＩＧＨＴ関数＝文字列操作）</t>
    <rPh sb="5" eb="7">
      <t>カンスウ</t>
    </rPh>
    <rPh sb="13" eb="15">
      <t>カンスウ</t>
    </rPh>
    <rPh sb="16" eb="19">
      <t>モジレツ</t>
    </rPh>
    <rPh sb="19" eb="21">
      <t>ソウサ</t>
    </rPh>
    <phoneticPr fontId="3"/>
  </si>
  <si>
    <t>部課名</t>
    <rPh sb="0" eb="2">
      <t>ブカ</t>
    </rPh>
    <rPh sb="2" eb="3">
      <t>ナ</t>
    </rPh>
    <phoneticPr fontId="3"/>
  </si>
  <si>
    <t>部</t>
    <rPh sb="0" eb="1">
      <t>ブ</t>
    </rPh>
    <phoneticPr fontId="3"/>
  </si>
  <si>
    <t>課</t>
    <rPh sb="0" eb="1">
      <t>カ</t>
    </rPh>
    <phoneticPr fontId="3"/>
  </si>
  <si>
    <t>事業部生産課</t>
    <rPh sb="0" eb="2">
      <t>ジギョウ</t>
    </rPh>
    <rPh sb="2" eb="3">
      <t>ブ</t>
    </rPh>
    <rPh sb="3" eb="5">
      <t>セイサン</t>
    </rPh>
    <rPh sb="5" eb="6">
      <t>カ</t>
    </rPh>
    <phoneticPr fontId="3"/>
  </si>
  <si>
    <t>事業部開発課</t>
    <rPh sb="0" eb="2">
      <t>ジギョウ</t>
    </rPh>
    <rPh sb="2" eb="3">
      <t>ブ</t>
    </rPh>
    <rPh sb="3" eb="5">
      <t>カイハツ</t>
    </rPh>
    <rPh sb="5" eb="6">
      <t>カ</t>
    </rPh>
    <phoneticPr fontId="3"/>
  </si>
  <si>
    <t>総務部人事課</t>
    <rPh sb="0" eb="2">
      <t>ソウム</t>
    </rPh>
    <rPh sb="2" eb="3">
      <t>ブ</t>
    </rPh>
    <rPh sb="3" eb="6">
      <t>ジンジカ</t>
    </rPh>
    <phoneticPr fontId="3"/>
  </si>
  <si>
    <t>総務部経理課</t>
    <rPh sb="0" eb="2">
      <t>ソウム</t>
    </rPh>
    <rPh sb="2" eb="3">
      <t>ブ</t>
    </rPh>
    <rPh sb="3" eb="6">
      <t>ケイリカ</t>
    </rPh>
    <phoneticPr fontId="3"/>
  </si>
  <si>
    <t>営業部第1販売</t>
    <rPh sb="0" eb="2">
      <t>エイギョウ</t>
    </rPh>
    <rPh sb="2" eb="3">
      <t>ブ</t>
    </rPh>
    <rPh sb="3" eb="4">
      <t>ダイ</t>
    </rPh>
    <rPh sb="5" eb="7">
      <t>ハンバイ</t>
    </rPh>
    <phoneticPr fontId="3"/>
  </si>
  <si>
    <t>営業部第2販売</t>
    <rPh sb="0" eb="2">
      <t>エイギョウ</t>
    </rPh>
    <rPh sb="2" eb="3">
      <t>ブ</t>
    </rPh>
    <rPh sb="3" eb="4">
      <t>ダイ</t>
    </rPh>
    <rPh sb="5" eb="7">
      <t>ハンバイ</t>
    </rPh>
    <phoneticPr fontId="3"/>
  </si>
  <si>
    <t>日付の差を算出する。</t>
    <rPh sb="0" eb="2">
      <t>ヒヅケ</t>
    </rPh>
    <rPh sb="3" eb="4">
      <t>サ</t>
    </rPh>
    <rPh sb="5" eb="7">
      <t>サンシュツ</t>
    </rPh>
    <phoneticPr fontId="3"/>
  </si>
  <si>
    <t>（ＤＡＴＥＤＩＦ＝日付／時刻）</t>
    <rPh sb="9" eb="11">
      <t>ヒヅケ</t>
    </rPh>
    <rPh sb="12" eb="14">
      <t>ジコク</t>
    </rPh>
    <phoneticPr fontId="3"/>
  </si>
  <si>
    <t>●</t>
    <phoneticPr fontId="3"/>
  </si>
  <si>
    <t>から</t>
    <phoneticPr fontId="3"/>
  </si>
  <si>
    <t>まで</t>
    <phoneticPr fontId="3"/>
  </si>
  <si>
    <t>●</t>
    <phoneticPr fontId="3"/>
  </si>
  <si>
    <t>から</t>
    <phoneticPr fontId="3"/>
  </si>
  <si>
    <t>日です</t>
    <rPh sb="0" eb="1">
      <t>ヒ</t>
    </rPh>
    <phoneticPr fontId="3"/>
  </si>
  <si>
    <t>月です</t>
    <rPh sb="0" eb="1">
      <t>ツキ</t>
    </rPh>
    <phoneticPr fontId="3"/>
  </si>
  <si>
    <t>年です</t>
    <rPh sb="0" eb="1">
      <t>ネン</t>
    </rPh>
    <phoneticPr fontId="3"/>
  </si>
  <si>
    <t>●</t>
    <phoneticPr fontId="3"/>
  </si>
  <si>
    <t>誕生日</t>
    <rPh sb="0" eb="3">
      <t>タンジョウビ</t>
    </rPh>
    <phoneticPr fontId="3"/>
  </si>
  <si>
    <t>入社日</t>
    <rPh sb="0" eb="2">
      <t>ニュウシャ</t>
    </rPh>
    <rPh sb="2" eb="3">
      <t>ヒ</t>
    </rPh>
    <phoneticPr fontId="3"/>
  </si>
  <si>
    <t>年齢</t>
    <rPh sb="0" eb="2">
      <t>ネンレイ</t>
    </rPh>
    <phoneticPr fontId="3"/>
  </si>
  <si>
    <t>勤続年</t>
    <rPh sb="0" eb="2">
      <t>キンゾク</t>
    </rPh>
    <rPh sb="2" eb="3">
      <t>ネン</t>
    </rPh>
    <phoneticPr fontId="3"/>
  </si>
  <si>
    <t>Aさん</t>
    <phoneticPr fontId="3"/>
  </si>
  <si>
    <t>Aさん</t>
    <phoneticPr fontId="3"/>
  </si>
  <si>
    <t>Bさん</t>
    <phoneticPr fontId="3"/>
  </si>
  <si>
    <t>Bさん</t>
    <phoneticPr fontId="3"/>
  </si>
  <si>
    <t>Cさん</t>
    <phoneticPr fontId="3"/>
  </si>
  <si>
    <t>Cさん</t>
    <phoneticPr fontId="3"/>
  </si>
  <si>
    <t>Dさん</t>
    <phoneticPr fontId="3"/>
  </si>
  <si>
    <t>Dさん</t>
    <phoneticPr fontId="3"/>
  </si>
  <si>
    <t>※単位の設定は「セルの書式設定」の｛ユーザー定義｝で設定します。</t>
    <rPh sb="1" eb="3">
      <t>タンイ</t>
    </rPh>
    <rPh sb="4" eb="6">
      <t>セッテイ</t>
    </rPh>
    <rPh sb="11" eb="13">
      <t>ショシキ</t>
    </rPh>
    <rPh sb="13" eb="15">
      <t>セッテイ</t>
    </rPh>
    <rPh sb="22" eb="24">
      <t>テイギ</t>
    </rPh>
    <rPh sb="26" eb="28">
      <t>セッテイ</t>
    </rPh>
    <phoneticPr fontId="3"/>
  </si>
  <si>
    <t>科目評価表</t>
    <rPh sb="0" eb="2">
      <t>カモク</t>
    </rPh>
    <rPh sb="2" eb="4">
      <t>ヒョウカ</t>
    </rPh>
    <rPh sb="4" eb="5">
      <t>ヒョウ</t>
    </rPh>
    <phoneticPr fontId="3"/>
  </si>
  <si>
    <t>得点</t>
    <rPh sb="0" eb="2">
      <t>トクテン</t>
    </rPh>
    <phoneticPr fontId="3"/>
  </si>
  <si>
    <t>評価</t>
    <rPh sb="0" eb="2">
      <t>ヒョウカ</t>
    </rPh>
    <phoneticPr fontId="3"/>
  </si>
  <si>
    <t>（ＶＬＯＯＫＵＰ関数＝検索行列）</t>
    <rPh sb="8" eb="10">
      <t>カンスウ</t>
    </rPh>
    <rPh sb="11" eb="13">
      <t>ケンサク</t>
    </rPh>
    <rPh sb="13" eb="15">
      <t>ギョウレツ</t>
    </rPh>
    <phoneticPr fontId="3"/>
  </si>
  <si>
    <t>「科目評価表」と実際の得点の数値は一致していません。</t>
    <rPh sb="1" eb="3">
      <t>カモク</t>
    </rPh>
    <rPh sb="3" eb="5">
      <t>ヒョウカ</t>
    </rPh>
    <rPh sb="5" eb="6">
      <t>ヒョウ</t>
    </rPh>
    <rPh sb="8" eb="10">
      <t>ジッサイ</t>
    </rPh>
    <rPh sb="11" eb="13">
      <t>トクテン</t>
    </rPh>
    <rPh sb="14" eb="16">
      <t>スウチ</t>
    </rPh>
    <rPh sb="17" eb="19">
      <t>イッチ</t>
    </rPh>
    <phoneticPr fontId="3"/>
  </si>
  <si>
    <t>このような場合には、</t>
    <rPh sb="5" eb="7">
      <t>バアイ</t>
    </rPh>
    <phoneticPr fontId="3"/>
  </si>
  <si>
    <t>国語</t>
    <rPh sb="0" eb="2">
      <t>コクゴ</t>
    </rPh>
    <phoneticPr fontId="3"/>
  </si>
  <si>
    <t>算数</t>
    <rPh sb="0" eb="2">
      <t>サンスウ</t>
    </rPh>
    <phoneticPr fontId="3"/>
  </si>
  <si>
    <t>No</t>
    <phoneticPr fontId="3"/>
  </si>
  <si>
    <t>科目評価</t>
    <rPh sb="0" eb="2">
      <t>カモク</t>
    </rPh>
    <rPh sb="2" eb="4">
      <t>ヒョウカ</t>
    </rPh>
    <phoneticPr fontId="3"/>
  </si>
  <si>
    <t>No</t>
    <phoneticPr fontId="3"/>
  </si>
  <si>
    <t>01</t>
    <phoneticPr fontId="3"/>
  </si>
  <si>
    <t>02</t>
  </si>
  <si>
    <t>03</t>
  </si>
  <si>
    <t>04</t>
  </si>
  <si>
    <t>05</t>
  </si>
  <si>
    <t>06</t>
  </si>
  <si>
    <t>07</t>
  </si>
  <si>
    <t>08</t>
  </si>
  <si>
    <t>09</t>
  </si>
  <si>
    <t>《方法》</t>
    <rPh sb="1" eb="3">
      <t>ホウホウ</t>
    </rPh>
    <phoneticPr fontId="3"/>
  </si>
  <si>
    <t>①右のように「Ｄ８１」のセルにＶＬＯＯＫＵＰ関数を設定</t>
    <rPh sb="1" eb="2">
      <t>ミギ</t>
    </rPh>
    <rPh sb="22" eb="24">
      <t>カンスウ</t>
    </rPh>
    <rPh sb="25" eb="27">
      <t>セッテイ</t>
    </rPh>
    <phoneticPr fontId="3"/>
  </si>
  <si>
    <t>②「科目評価表」の範囲を「絶対参照」に設定します。</t>
    <rPh sb="2" eb="4">
      <t>カモク</t>
    </rPh>
    <rPh sb="4" eb="6">
      <t>ヒョウカ</t>
    </rPh>
    <rPh sb="6" eb="7">
      <t>ヒョウ</t>
    </rPh>
    <rPh sb="9" eb="11">
      <t>ハンイ</t>
    </rPh>
    <rPh sb="13" eb="15">
      <t>ゼッタイ</t>
    </rPh>
    <rPh sb="15" eb="17">
      <t>サンショウ</t>
    </rPh>
    <rPh sb="19" eb="21">
      <t>セッテイ</t>
    </rPh>
    <phoneticPr fontId="3"/>
  </si>
  <si>
    <t>③作成した計算式を下にコピーします。</t>
    <rPh sb="1" eb="3">
      <t>サクセイ</t>
    </rPh>
    <rPh sb="5" eb="7">
      <t>ケイサン</t>
    </rPh>
    <rPh sb="7" eb="8">
      <t>シキ</t>
    </rPh>
    <rPh sb="9" eb="10">
      <t>シタ</t>
    </rPh>
    <phoneticPr fontId="3"/>
  </si>
  <si>
    <t>④「国語」の式を全て選択し、右クリックで「コピー」</t>
    <rPh sb="2" eb="4">
      <t>コクゴ</t>
    </rPh>
    <rPh sb="6" eb="7">
      <t>シキ</t>
    </rPh>
    <rPh sb="8" eb="9">
      <t>スベ</t>
    </rPh>
    <rPh sb="10" eb="12">
      <t>センタク</t>
    </rPh>
    <rPh sb="14" eb="15">
      <t>ミギ</t>
    </rPh>
    <phoneticPr fontId="3"/>
  </si>
  <si>
    <t>⑤「算数」の最初のセルで、右クリックして「貼り付け」</t>
    <rPh sb="2" eb="4">
      <t>サンスウ</t>
    </rPh>
    <rPh sb="6" eb="8">
      <t>サイショ</t>
    </rPh>
    <rPh sb="13" eb="14">
      <t>ミギ</t>
    </rPh>
    <rPh sb="21" eb="22">
      <t>ハ</t>
    </rPh>
    <rPh sb="23" eb="24">
      <t>ツ</t>
    </rPh>
    <phoneticPr fontId="3"/>
  </si>
  <si>
    <t>※＜考え方＞</t>
    <rPh sb="2" eb="3">
      <t>カンガ</t>
    </rPh>
    <rPh sb="4" eb="5">
      <t>カタ</t>
    </rPh>
    <phoneticPr fontId="3"/>
  </si>
  <si>
    <t>　この位置で、絶対参照で固定された「科目評価表」の</t>
    <rPh sb="3" eb="5">
      <t>イチ</t>
    </rPh>
    <rPh sb="7" eb="9">
      <t>ゼッタイ</t>
    </rPh>
    <rPh sb="9" eb="11">
      <t>サンショウ</t>
    </rPh>
    <rPh sb="12" eb="14">
      <t>コテイ</t>
    </rPh>
    <rPh sb="18" eb="20">
      <t>カモク</t>
    </rPh>
    <rPh sb="20" eb="22">
      <t>ヒョウカ</t>
    </rPh>
    <rPh sb="22" eb="23">
      <t>ヒョウ</t>
    </rPh>
    <phoneticPr fontId="3"/>
  </si>
  <si>
    <t>　範囲の｛２列目｝のデータを検索しなさい。</t>
    <rPh sb="1" eb="3">
      <t>ハンイ</t>
    </rPh>
    <rPh sb="6" eb="7">
      <t>レツ</t>
    </rPh>
    <rPh sb="7" eb="8">
      <t>メ</t>
    </rPh>
    <rPh sb="14" eb="16">
      <t>ケンサク</t>
    </rPh>
    <phoneticPr fontId="3"/>
  </si>
  <si>
    <t>　「科目評価表」の範囲が絶対参照に設定されているので</t>
    <rPh sb="2" eb="4">
      <t>カモク</t>
    </rPh>
    <rPh sb="4" eb="6">
      <t>ヒョウカ</t>
    </rPh>
    <rPh sb="6" eb="7">
      <t>ヒョウ</t>
    </rPh>
    <rPh sb="9" eb="11">
      <t>ハンイ</t>
    </rPh>
    <rPh sb="12" eb="14">
      <t>ゼッタイ</t>
    </rPh>
    <rPh sb="14" eb="16">
      <t>サンショウ</t>
    </rPh>
    <rPh sb="17" eb="19">
      <t>セッテイ</t>
    </rPh>
    <phoneticPr fontId="3"/>
  </si>
  <si>
    <t>　コピー＆貼り付けで操作できます。</t>
    <rPh sb="5" eb="6">
      <t>ハ</t>
    </rPh>
    <rPh sb="7" eb="8">
      <t>ツ</t>
    </rPh>
    <rPh sb="10" eb="12">
      <t>ソウサ</t>
    </rPh>
    <phoneticPr fontId="3"/>
  </si>
  <si>
    <t>（ＨＬＯＯＫＵＰ関数＝検索行列）</t>
    <rPh sb="8" eb="10">
      <t>カンスウ</t>
    </rPh>
    <rPh sb="11" eb="13">
      <t>ケンサク</t>
    </rPh>
    <rPh sb="13" eb="15">
      <t>ギョウレツ</t>
    </rPh>
    <phoneticPr fontId="3"/>
  </si>
  <si>
    <t>総合評価表</t>
    <rPh sb="0" eb="2">
      <t>ソウゴウ</t>
    </rPh>
    <rPh sb="2" eb="4">
      <t>ヒョウカ</t>
    </rPh>
    <rPh sb="4" eb="5">
      <t>ヒョウ</t>
    </rPh>
    <phoneticPr fontId="3"/>
  </si>
  <si>
    <t>評価合計</t>
    <rPh sb="0" eb="2">
      <t>ヒョウカ</t>
    </rPh>
    <rPh sb="2" eb="4">
      <t>ゴウケイ</t>
    </rPh>
    <phoneticPr fontId="3"/>
  </si>
  <si>
    <t>D</t>
    <phoneticPr fontId="3"/>
  </si>
  <si>
    <t>C</t>
    <phoneticPr fontId="3"/>
  </si>
  <si>
    <t>B</t>
    <phoneticPr fontId="3"/>
  </si>
  <si>
    <t>A</t>
    <phoneticPr fontId="3"/>
  </si>
  <si>
    <t>D</t>
    <phoneticPr fontId="3"/>
  </si>
  <si>
    <t>C</t>
    <phoneticPr fontId="3"/>
  </si>
  <si>
    <t>A</t>
    <phoneticPr fontId="3"/>
  </si>
  <si>
    <t>国語</t>
  </si>
  <si>
    <t>算数</t>
  </si>
  <si>
    <t>合計</t>
    <rPh sb="0" eb="2">
      <t>ゴウケイ</t>
    </rPh>
    <phoneticPr fontId="3"/>
  </si>
  <si>
    <t>総合</t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</si>
  <si>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</si>
  <si>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</si>
  <si>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「総合評価表」の元表が横のデータですので、</t>
    </r>
    <r>
      <rPr>
        <b/>
        <sz val="12"/>
        <color indexed="10"/>
        <rFont val="ＭＳ Ｐゴシック"/>
        <family val="3"/>
        <charset val="128"/>
      </rPr>
      <t>ＨＬＯＯＫＵＰ関数</t>
    </r>
    <r>
      <rPr>
        <b/>
        <sz val="12"/>
        <rFont val="ＭＳ Ｐゴシック"/>
        <family val="3"/>
        <charset val="128"/>
      </rPr>
      <t>となります。</t>
    </r>
    <rPh sb="1" eb="3">
      <t>ソウゴウ</t>
    </rPh>
    <rPh sb="3" eb="5">
      <t>ヒョウカ</t>
    </rPh>
    <rPh sb="5" eb="6">
      <t>ヒョウ</t>
    </rPh>
    <rPh sb="8" eb="9">
      <t>モト</t>
    </rPh>
    <rPh sb="9" eb="10">
      <t>ヒョウ</t>
    </rPh>
    <rPh sb="11" eb="12">
      <t>ヨコ</t>
    </rPh>
    <rPh sb="28" eb="30">
      <t>カンスウ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</si>
  <si>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</si>
  <si>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左の表から｢</t>
    </r>
    <r>
      <rPr>
        <b/>
        <sz val="12"/>
        <rFont val="ＭＳ Ｐゴシック"/>
        <family val="3"/>
        <charset val="128"/>
      </rPr>
      <t>部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課</t>
    </r>
    <r>
      <rPr>
        <sz val="12"/>
        <color theme="1"/>
        <rFont val="ＭＳ Ｐゴシック"/>
        <family val="3"/>
        <charset val="128"/>
      </rPr>
      <t>」を別々に取り出しましょう。</t>
    </r>
    <rPh sb="0" eb="1">
      <t>ヒダリ</t>
    </rPh>
    <rPh sb="2" eb="3">
      <t>ヒョウ</t>
    </rPh>
    <rPh sb="6" eb="7">
      <t>ブ</t>
    </rPh>
    <rPh sb="10" eb="11">
      <t>カ</t>
    </rPh>
    <rPh sb="13" eb="15">
      <t>ベツベツ</t>
    </rPh>
    <rPh sb="16" eb="17">
      <t>ト</t>
    </rPh>
    <rPh sb="18" eb="19">
      <t>ダ</t>
    </rPh>
    <phoneticPr fontId="3"/>
  </si>
  <si>
    <r>
      <t>=DATEDIF(</t>
    </r>
    <r>
      <rPr>
        <sz val="12"/>
        <color indexed="12"/>
        <rFont val="ＭＳ Ｐゴシック"/>
        <family val="3"/>
        <charset val="128"/>
      </rPr>
      <t>$C$43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2"/>
        <rFont val="ＭＳ Ｐゴシック"/>
        <family val="3"/>
        <charset val="128"/>
      </rPr>
      <t>$E$43</t>
    </r>
    <r>
      <rPr>
        <sz val="12"/>
        <color theme="1"/>
        <rFont val="ＭＳ Ｐゴシック"/>
        <family val="3"/>
        <charset val="128"/>
      </rPr>
      <t>,"</t>
    </r>
    <r>
      <rPr>
        <sz val="12"/>
        <color indexed="10"/>
        <rFont val="ＭＳ Ｐゴシック"/>
        <family val="3"/>
        <charset val="128"/>
      </rPr>
      <t>D</t>
    </r>
    <r>
      <rPr>
        <sz val="12"/>
        <color theme="1"/>
        <rFont val="ＭＳ Ｐゴシック"/>
        <family val="3"/>
        <charset val="128"/>
      </rPr>
      <t>")</t>
    </r>
    <phoneticPr fontId="3"/>
  </si>
  <si>
    <r>
      <t>=DATEDIF(</t>
    </r>
    <r>
      <rPr>
        <sz val="12"/>
        <color indexed="12"/>
        <rFont val="ＭＳ Ｐゴシック"/>
        <family val="3"/>
        <charset val="128"/>
      </rPr>
      <t>$C$43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2"/>
        <rFont val="ＭＳ Ｐゴシック"/>
        <family val="3"/>
        <charset val="128"/>
      </rPr>
      <t>$E$44,"</t>
    </r>
    <r>
      <rPr>
        <sz val="12"/>
        <color indexed="10"/>
        <rFont val="ＭＳ Ｐゴシック"/>
        <family val="3"/>
        <charset val="128"/>
      </rPr>
      <t>M</t>
    </r>
    <r>
      <rPr>
        <sz val="12"/>
        <color indexed="12"/>
        <rFont val="ＭＳ Ｐゴシック"/>
        <family val="3"/>
        <charset val="128"/>
      </rPr>
      <t>")</t>
    </r>
    <r>
      <rPr>
        <sz val="12"/>
        <color theme="1"/>
        <rFont val="ＭＳ ゴシック"/>
        <family val="2"/>
        <charset val="128"/>
      </rPr>
      <t/>
    </r>
    <phoneticPr fontId="3"/>
  </si>
  <si>
    <r>
      <t>=DATEDIF(</t>
    </r>
    <r>
      <rPr>
        <sz val="12"/>
        <color indexed="12"/>
        <rFont val="ＭＳ Ｐゴシック"/>
        <family val="3"/>
        <charset val="128"/>
      </rPr>
      <t>$C$43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2"/>
        <rFont val="ＭＳ Ｐゴシック"/>
        <family val="3"/>
        <charset val="128"/>
      </rPr>
      <t>$E$45,"</t>
    </r>
    <r>
      <rPr>
        <sz val="12"/>
        <color indexed="10"/>
        <rFont val="ＭＳ Ｐゴシック"/>
        <family val="3"/>
        <charset val="128"/>
      </rPr>
      <t>Y</t>
    </r>
    <r>
      <rPr>
        <sz val="12"/>
        <color indexed="12"/>
        <rFont val="ＭＳ Ｐゴシック"/>
        <family val="3"/>
        <charset val="128"/>
      </rPr>
      <t>")</t>
    </r>
    <r>
      <rPr>
        <sz val="12"/>
        <color theme="1"/>
        <rFont val="ＭＳ ゴシック"/>
        <family val="2"/>
        <charset val="128"/>
      </rPr>
      <t/>
    </r>
    <phoneticPr fontId="3"/>
  </si>
  <si>
    <r>
      <t>※対象のセルを「</t>
    </r>
    <r>
      <rPr>
        <sz val="12"/>
        <color rgb="FFFF0000"/>
        <rFont val="ＭＳ Ｐゴシック"/>
        <family val="3"/>
        <charset val="128"/>
      </rPr>
      <t>絶対参照</t>
    </r>
    <r>
      <rPr>
        <sz val="12"/>
        <color theme="1"/>
        <rFont val="ＭＳ Ｐゴシック"/>
        <family val="3"/>
        <charset val="128"/>
      </rPr>
      <t>」に設定して、コピーします。→計算式のバーで｛Ｄ｝を｛Ｍ｝｛Ｙ｝に変更すると楽ですね。</t>
    </r>
    <rPh sb="1" eb="3">
      <t>タイショウ</t>
    </rPh>
    <rPh sb="8" eb="10">
      <t>ゼッタイ</t>
    </rPh>
    <rPh sb="10" eb="12">
      <t>サンショウ</t>
    </rPh>
    <rPh sb="14" eb="16">
      <t>セッテイ</t>
    </rPh>
    <rPh sb="27" eb="29">
      <t>ケイサン</t>
    </rPh>
    <rPh sb="29" eb="30">
      <t>シキ</t>
    </rPh>
    <rPh sb="45" eb="47">
      <t>ヘンコウ</t>
    </rPh>
    <rPh sb="50" eb="51">
      <t>ラク</t>
    </rPh>
    <phoneticPr fontId="3"/>
  </si>
  <si>
    <r>
      <t>右の「</t>
    </r>
    <r>
      <rPr>
        <b/>
        <sz val="12"/>
        <rFont val="ＭＳ Ｐゴシック"/>
        <family val="3"/>
        <charset val="128"/>
      </rPr>
      <t>科目評価表</t>
    </r>
    <r>
      <rPr>
        <sz val="12"/>
        <color theme="1"/>
        <rFont val="ＭＳ Ｐゴシック"/>
        <family val="3"/>
        <charset val="128"/>
      </rPr>
      <t>」を元に</t>
    </r>
    <rPh sb="0" eb="1">
      <t>ミギ</t>
    </rPh>
    <rPh sb="3" eb="5">
      <t>カモク</t>
    </rPh>
    <rPh sb="5" eb="7">
      <t>ヒョウカ</t>
    </rPh>
    <rPh sb="7" eb="8">
      <t>ヒョウ</t>
    </rPh>
    <rPh sb="10" eb="11">
      <t>モト</t>
    </rPh>
    <phoneticPr fontId="3"/>
  </si>
  <si>
    <r>
      <t>&lt;</t>
    </r>
    <r>
      <rPr>
        <b/>
        <sz val="12"/>
        <color indexed="10"/>
        <rFont val="ＭＳ Ｐゴシック"/>
        <family val="3"/>
        <charset val="128"/>
      </rPr>
      <t>重要</t>
    </r>
    <r>
      <rPr>
        <sz val="12"/>
        <color theme="1"/>
        <rFont val="ＭＳ Ｐゴシック"/>
        <family val="3"/>
        <charset val="128"/>
      </rPr>
      <t>&gt;</t>
    </r>
    <rPh sb="1" eb="3">
      <t>ジュウヨウ</t>
    </rPh>
    <phoneticPr fontId="4"/>
  </si>
  <si>
    <r>
      <t>※　検索の型を「</t>
    </r>
    <r>
      <rPr>
        <b/>
        <sz val="12"/>
        <color indexed="10"/>
        <rFont val="ＭＳ Ｐゴシック"/>
        <family val="3"/>
        <charset val="128"/>
      </rPr>
      <t>1</t>
    </r>
    <r>
      <rPr>
        <sz val="12"/>
        <color theme="1"/>
        <rFont val="ＭＳ Ｐゴシック"/>
        <family val="3"/>
        <charset val="128"/>
      </rPr>
      <t>」</t>
    </r>
    <r>
      <rPr>
        <b/>
        <sz val="12"/>
        <color theme="1"/>
        <rFont val="ＭＳ Ｐゴシック"/>
        <family val="3"/>
        <charset val="128"/>
      </rPr>
      <t>を入力</t>
    </r>
    <r>
      <rPr>
        <sz val="12"/>
        <color theme="1"/>
        <rFont val="ＭＳ Ｐゴシック"/>
        <family val="3"/>
        <charset val="128"/>
      </rPr>
      <t>。</t>
    </r>
    <rPh sb="2" eb="4">
      <t>ケンサク</t>
    </rPh>
    <rPh sb="5" eb="6">
      <t>カタ</t>
    </rPh>
    <rPh sb="11" eb="13">
      <t>ニュウリョク</t>
    </rPh>
    <phoneticPr fontId="4"/>
  </si>
  <si>
    <r>
      <t>右の「</t>
    </r>
    <r>
      <rPr>
        <b/>
        <sz val="12"/>
        <rFont val="ＭＳ Ｐゴシック"/>
        <family val="3"/>
        <charset val="128"/>
      </rPr>
      <t>総合評価表</t>
    </r>
    <r>
      <rPr>
        <sz val="12"/>
        <color theme="1"/>
        <rFont val="ＭＳ Ｐゴシック"/>
        <family val="3"/>
        <charset val="128"/>
      </rPr>
      <t>」を元に</t>
    </r>
    <rPh sb="0" eb="1">
      <t>ミギ</t>
    </rPh>
    <rPh sb="3" eb="5">
      <t>ソウゴウ</t>
    </rPh>
    <rPh sb="5" eb="7">
      <t>ヒョウカ</t>
    </rPh>
    <rPh sb="7" eb="8">
      <t>ヒョウ</t>
    </rPh>
    <rPh sb="10" eb="11">
      <t>モト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</si>
</sst>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#&quot;円&quot;"/>
    <numFmt numFmtId="177" formatCode="#,###&quot;個&quot;"/>
    <numFmt numFmtId="178" formatCode="##&quot;歳&quot;"/>
    <numFmt numFmtId="179" formatCode="##\ &quot;以上&quot;"/>
    <numFmt numFmtId="180" formatCode="General&quot;年&quot;"/>
  </numFmts>
  <fonts count="3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indexed="10"/>
      <name val="MS P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5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76" fontId="17" fillId="0" borderId="0" xfId="1" applyNumberFormat="1" applyFont="1" applyBorder="1" applyAlignment="1">
      <alignment vertical="center"/>
    </xf>
    <xf numFmtId="177" fontId="17" fillId="0" borderId="0" xfId="1" applyNumberFormat="1" applyFont="1" applyBorder="1" applyAlignment="1">
      <alignment vertical="center"/>
    </xf>
    <xf numFmtId="0" fontId="17" fillId="0" borderId="0" xfId="0" applyFont="1" applyFill="1" applyAlignment="1">
      <alignment vertical="center"/>
    </xf>
    <xf numFmtId="38" fontId="17" fillId="0" borderId="0" xfId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17" fillId="6" borderId="7" xfId="0" applyNumberFormat="1" applyFont="1" applyFill="1" applyBorder="1" applyAlignment="1">
      <alignment horizontal="center" vertical="center"/>
    </xf>
    <xf numFmtId="0" fontId="17" fillId="7" borderId="7" xfId="0" applyNumberFormat="1" applyFont="1" applyFill="1" applyBorder="1" applyAlignment="1">
      <alignment horizontal="center" vertical="center"/>
    </xf>
    <xf numFmtId="0" fontId="17" fillId="8" borderId="7" xfId="0" applyNumberFormat="1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7" fillId="0" borderId="0" xfId="0" quotePrefix="1" applyFont="1" applyAlignment="1">
      <alignment horizontal="left" vertical="center"/>
    </xf>
    <xf numFmtId="0" fontId="17" fillId="3" borderId="7" xfId="0" applyFont="1" applyFill="1" applyBorder="1" applyAlignment="1">
      <alignment vertical="center"/>
    </xf>
    <xf numFmtId="0" fontId="17" fillId="3" borderId="7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57" fontId="17" fillId="0" borderId="7" xfId="0" applyNumberFormat="1" applyFont="1" applyBorder="1" applyAlignment="1">
      <alignment vertical="center"/>
    </xf>
    <xf numFmtId="0" fontId="17" fillId="3" borderId="5" xfId="0" applyFont="1" applyFill="1" applyBorder="1" applyAlignment="1">
      <alignment vertical="center"/>
    </xf>
    <xf numFmtId="0" fontId="17" fillId="3" borderId="6" xfId="0" applyFont="1" applyFill="1" applyBorder="1" applyAlignment="1">
      <alignment vertical="center"/>
    </xf>
    <xf numFmtId="0" fontId="17" fillId="11" borderId="7" xfId="0" applyFont="1" applyFill="1" applyBorder="1" applyAlignment="1">
      <alignment horizontal="center" vertical="center"/>
    </xf>
    <xf numFmtId="0" fontId="17" fillId="12" borderId="7" xfId="0" applyFont="1" applyFill="1" applyBorder="1" applyAlignment="1">
      <alignment horizontal="center" vertical="center"/>
    </xf>
    <xf numFmtId="0" fontId="17" fillId="0" borderId="7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13" borderId="0" xfId="0" applyFont="1" applyFill="1" applyAlignment="1">
      <alignment vertical="center"/>
    </xf>
    <xf numFmtId="0" fontId="17" fillId="0" borderId="8" xfId="0" applyFont="1" applyFill="1" applyBorder="1" applyAlignment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15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vertical="center"/>
    </xf>
    <xf numFmtId="0" fontId="17" fillId="16" borderId="7" xfId="0" applyFont="1" applyFill="1" applyBorder="1" applyAlignment="1">
      <alignment horizontal="center" vertical="center"/>
    </xf>
    <xf numFmtId="38" fontId="23" fillId="8" borderId="7" xfId="1" applyFont="1" applyFill="1" applyBorder="1" applyAlignment="1">
      <alignment vertical="center"/>
    </xf>
    <xf numFmtId="178" fontId="23" fillId="8" borderId="7" xfId="0" applyNumberFormat="1" applyFont="1" applyFill="1" applyBorder="1" applyAlignment="1">
      <alignment vertical="center"/>
    </xf>
    <xf numFmtId="0" fontId="23" fillId="8" borderId="7" xfId="0" applyNumberFormat="1" applyFont="1" applyFill="1" applyBorder="1" applyAlignment="1">
      <alignment vertical="center"/>
    </xf>
    <xf numFmtId="180" fontId="23" fillId="8" borderId="7" xfId="0" applyNumberFormat="1" applyFont="1" applyFill="1" applyBorder="1" applyAlignment="1">
      <alignment vertical="center"/>
    </xf>
    <xf numFmtId="179" fontId="23" fillId="16" borderId="7" xfId="0" applyNumberFormat="1" applyFont="1" applyFill="1" applyBorder="1" applyAlignment="1">
      <alignment vertical="center"/>
    </xf>
    <xf numFmtId="0" fontId="23" fillId="16" borderId="7" xfId="0" applyNumberFormat="1" applyFont="1" applyFill="1" applyBorder="1" applyAlignment="1">
      <alignment vertical="center"/>
    </xf>
    <xf numFmtId="0" fontId="23" fillId="14" borderId="7" xfId="0" quotePrefix="1" applyFont="1" applyFill="1" applyBorder="1" applyAlignment="1">
      <alignment horizontal="center" vertical="center"/>
    </xf>
    <xf numFmtId="0" fontId="23" fillId="0" borderId="7" xfId="0" applyFont="1" applyBorder="1" applyAlignment="1">
      <alignment vertical="center"/>
    </xf>
    <xf numFmtId="0" fontId="23" fillId="8" borderId="7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3" fillId="0" borderId="7" xfId="0" applyFont="1" applyFill="1" applyBorder="1" applyAlignment="1">
      <alignment vertical="center"/>
    </xf>
    <xf numFmtId="14" fontId="4" fillId="10" borderId="0" xfId="0" applyNumberFormat="1" applyFont="1" applyFill="1" applyAlignment="1">
      <alignment horizontal="center" vertical="center"/>
    </xf>
    <xf numFmtId="14" fontId="4" fillId="9" borderId="0" xfId="0" applyNumberFormat="1" applyFont="1" applyFill="1" applyAlignment="1">
      <alignment horizontal="center" vertical="center"/>
    </xf>
    <xf numFmtId="0" fontId="17" fillId="18" borderId="7" xfId="0" applyFont="1" applyFill="1" applyBorder="1" applyAlignment="1">
      <alignment horizontal="center" vertical="center"/>
    </xf>
    <xf numFmtId="0" fontId="17" fillId="9" borderId="7" xfId="0" applyFont="1" applyFill="1" applyBorder="1" applyAlignment="1">
      <alignment horizontal="center" vertical="center"/>
    </xf>
    <xf numFmtId="0" fontId="4" fillId="17" borderId="0" xfId="0" applyFont="1" applyFill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7" fillId="3" borderId="5" xfId="0" applyNumberFormat="1" applyFont="1" applyFill="1" applyBorder="1" applyAlignment="1">
      <alignment horizontal="center" vertical="center"/>
    </xf>
    <xf numFmtId="0" fontId="17" fillId="3" borderId="6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114299</xdr:colOff>
      <xdr:row>2</xdr:row>
      <xdr:rowOff>19050</xdr:rowOff>
    </xdr:from>
    <xdr:to>
      <xdr:col>11</xdr:col>
      <xdr:colOff>19049</xdr:colOff>
      <xdr:row>6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678BB46-5799-41D9-AD63-E4E2C692A094}"/>
            </a:ext>
          </a:extLst>
        </xdr:cNvPr>
        <xdr:cNvSpPr txBox="1">
          <a:spLocks noChangeArrowheads="1"/>
        </xdr:cNvSpPr>
      </xdr:nvSpPr>
      <xdr:spPr bwMode="auto">
        <a:xfrm>
          <a:off x="3067049" y="514350"/>
          <a:ext cx="3000375" cy="116205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４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552118</xdr:colOff>
      <xdr:row>10</xdr:row>
      <xdr:rowOff>56121</xdr:rowOff>
    </xdr:from>
    <xdr:to>
      <xdr:col>13</xdr:col>
      <xdr:colOff>501281</xdr:colOff>
      <xdr:row>14</xdr:row>
      <xdr:rowOff>57146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17BF32D8-7B1C-404B-B1D0-FC04BD8333C7}"/>
            </a:ext>
          </a:extLst>
        </xdr:cNvPr>
        <xdr:cNvGrpSpPr>
          <a:grpSpLocks/>
        </xdr:cNvGrpSpPr>
      </xdr:nvGrpSpPr>
      <xdr:grpSpPr bwMode="auto">
        <a:xfrm>
          <a:off x="771193" y="2532621"/>
          <a:ext cx="7988263" cy="991625"/>
          <a:chOff x="44" y="222"/>
          <a:chExt cx="760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127ED87-F287-4ABC-AC00-A88879475E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19FD18E3-C7CD-418C-87A6-622295708B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849610B-FCF4-4E46-B5E5-E0F0E56CF30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2" y="222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6405FD6-76A5-4F63-AF7F-9DAE8EDD492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4" y="223"/>
            <a:ext cx="57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114300</xdr:rowOff>
    </xdr:from>
    <xdr:to>
      <xdr:col>1</xdr:col>
      <xdr:colOff>571500</xdr:colOff>
      <xdr:row>19</xdr:row>
      <xdr:rowOff>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1E9A7B42-068A-4D12-9C87-4E1AC4F20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4324350"/>
          <a:ext cx="552450" cy="381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47626</xdr:colOff>
      <xdr:row>17</xdr:row>
      <xdr:rowOff>104775</xdr:rowOff>
    </xdr:from>
    <xdr:to>
      <xdr:col>9</xdr:col>
      <xdr:colOff>504826</xdr:colOff>
      <xdr:row>18</xdr:row>
      <xdr:rowOff>161925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7A11612E-E74D-45B5-BFEC-50C1FA5F6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57801" y="4314825"/>
          <a:ext cx="5715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106</xdr:row>
      <xdr:rowOff>95250</xdr:rowOff>
    </xdr:from>
    <xdr:to>
      <xdr:col>1</xdr:col>
      <xdr:colOff>504825</xdr:colOff>
      <xdr:row>107</xdr:row>
      <xdr:rowOff>219075</xdr:rowOff>
    </xdr:to>
    <xdr:pic>
      <xdr:nvPicPr>
        <xdr:cNvPr id="14" name="Picture 796">
          <a:extLst>
            <a:ext uri="{FF2B5EF4-FFF2-40B4-BE49-F238E27FC236}">
              <a16:creationId xmlns:a16="http://schemas.microsoft.com/office/drawing/2014/main" id="{2B60499F-19CE-4511-9255-8AE9C5502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6584275"/>
          <a:ext cx="552450" cy="3714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619125</xdr:colOff>
      <xdr:row>106</xdr:row>
      <xdr:rowOff>114300</xdr:rowOff>
    </xdr:from>
    <xdr:to>
      <xdr:col>9</xdr:col>
      <xdr:colOff>400050</xdr:colOff>
      <xdr:row>107</xdr:row>
      <xdr:rowOff>200025</xdr:rowOff>
    </xdr:to>
    <xdr:pic>
      <xdr:nvPicPr>
        <xdr:cNvPr id="15" name="Picture 797">
          <a:extLst>
            <a:ext uri="{FF2B5EF4-FFF2-40B4-BE49-F238E27FC236}">
              <a16:creationId xmlns:a16="http://schemas.microsoft.com/office/drawing/2014/main" id="{A1FA7736-6266-4A46-BFDA-E758F0772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0" y="26603325"/>
          <a:ext cx="581025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28575</xdr:colOff>
      <xdr:row>134</xdr:row>
      <xdr:rowOff>133350</xdr:rowOff>
    </xdr:from>
    <xdr:to>
      <xdr:col>6</xdr:col>
      <xdr:colOff>504825</xdr:colOff>
      <xdr:row>151</xdr:row>
      <xdr:rowOff>228600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58CA383C-AB64-42A3-BC51-2F76F365A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3556575"/>
          <a:ext cx="409575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123825</xdr:colOff>
      <xdr:row>40</xdr:row>
      <xdr:rowOff>171450</xdr:rowOff>
    </xdr:from>
    <xdr:to>
      <xdr:col>1</xdr:col>
      <xdr:colOff>457200</xdr:colOff>
      <xdr:row>42</xdr:row>
      <xdr:rowOff>57150</xdr:rowOff>
    </xdr:to>
    <xdr:pic>
      <xdr:nvPicPr>
        <xdr:cNvPr id="19" name="Picture 672">
          <a:extLst>
            <a:ext uri="{FF2B5EF4-FFF2-40B4-BE49-F238E27FC236}">
              <a16:creationId xmlns:a16="http://schemas.microsoft.com/office/drawing/2014/main" id="{679DB160-4239-4FAD-AB46-6A064ABC9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3825" y="10077450"/>
          <a:ext cx="552450" cy="3810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676275</xdr:colOff>
      <xdr:row>40</xdr:row>
      <xdr:rowOff>200024</xdr:rowOff>
    </xdr:from>
    <xdr:to>
      <xdr:col>9</xdr:col>
      <xdr:colOff>342900</xdr:colOff>
      <xdr:row>42</xdr:row>
      <xdr:rowOff>38099</xdr:rowOff>
    </xdr:to>
    <xdr:pic>
      <xdr:nvPicPr>
        <xdr:cNvPr id="20" name="Picture 673">
          <a:extLst>
            <a:ext uri="{FF2B5EF4-FFF2-40B4-BE49-F238E27FC236}">
              <a16:creationId xmlns:a16="http://schemas.microsoft.com/office/drawing/2014/main" id="{AD981E3F-755C-4EB4-ACA1-0FC6920C6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10150" y="10106024"/>
          <a:ext cx="466725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247650</xdr:colOff>
      <xdr:row>43</xdr:row>
      <xdr:rowOff>123825</xdr:rowOff>
    </xdr:from>
    <xdr:to>
      <xdr:col>10</xdr:col>
      <xdr:colOff>285750</xdr:colOff>
      <xdr:row>45</xdr:row>
      <xdr:rowOff>95250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DB7D6053-6CB0-4BAF-9455-588F35AE2159}"/>
            </a:ext>
          </a:extLst>
        </xdr:cNvPr>
        <xdr:cNvSpPr txBox="1"/>
      </xdr:nvSpPr>
      <xdr:spPr>
        <a:xfrm>
          <a:off x="3209925" y="10772775"/>
          <a:ext cx="2895600" cy="4667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ＤＡＴＥＤＩＦ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1</xdr:col>
      <xdr:colOff>57150</xdr:colOff>
      <xdr:row>62</xdr:row>
      <xdr:rowOff>419100</xdr:rowOff>
    </xdr:from>
    <xdr:to>
      <xdr:col>1</xdr:col>
      <xdr:colOff>609600</xdr:colOff>
      <xdr:row>64</xdr:row>
      <xdr:rowOff>66675</xdr:rowOff>
    </xdr:to>
    <xdr:pic>
      <xdr:nvPicPr>
        <xdr:cNvPr id="22" name="Picture 672">
          <a:extLst>
            <a:ext uri="{FF2B5EF4-FFF2-40B4-BE49-F238E27FC236}">
              <a16:creationId xmlns:a16="http://schemas.microsoft.com/office/drawing/2014/main" id="{79338338-9CED-429F-AF9D-5D76298D7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15773400"/>
          <a:ext cx="552450" cy="381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63</xdr:row>
      <xdr:rowOff>85725</xdr:rowOff>
    </xdr:from>
    <xdr:to>
      <xdr:col>9</xdr:col>
      <xdr:colOff>466725</xdr:colOff>
      <xdr:row>64</xdr:row>
      <xdr:rowOff>171449</xdr:rowOff>
    </xdr:to>
    <xdr:pic>
      <xdr:nvPicPr>
        <xdr:cNvPr id="23" name="Picture 673">
          <a:extLst>
            <a:ext uri="{FF2B5EF4-FFF2-40B4-BE49-F238E27FC236}">
              <a16:creationId xmlns:a16="http://schemas.microsoft.com/office/drawing/2014/main" id="{09FCC7D6-F954-4303-AC3E-01D9A4F94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38750" y="15925800"/>
          <a:ext cx="552450" cy="3333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723900</xdr:colOff>
      <xdr:row>46</xdr:row>
      <xdr:rowOff>171450</xdr:rowOff>
    </xdr:from>
    <xdr:to>
      <xdr:col>16</xdr:col>
      <xdr:colOff>66402</xdr:colOff>
      <xdr:row>50</xdr:row>
      <xdr:rowOff>180850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D96DDA1-FDD6-41C7-9DF6-265904619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201025" y="11563350"/>
          <a:ext cx="2180952" cy="1000000"/>
        </a:xfrm>
        <a:prstGeom prst="rect">
          <a:avLst/>
        </a:prstGeom>
      </xdr:spPr>
    </xdr:pic>
    <xdr:clientData/>
  </xdr:twoCellAnchor>
  <xdr:twoCellAnchor editAs="oneCell">
    <xdr:from>
      <xdr:col>14</xdr:col>
      <xdr:colOff>19050</xdr:colOff>
      <xdr:row>50</xdr:row>
      <xdr:rowOff>238125</xdr:rowOff>
    </xdr:from>
    <xdr:to>
      <xdr:col>17</xdr:col>
      <xdr:colOff>66412</xdr:colOff>
      <xdr:row>54</xdr:row>
      <xdr:rowOff>228477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EA28BD74-34A5-4F92-9B75-518AC4EAD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63025" y="12620625"/>
          <a:ext cx="2104762" cy="980952"/>
        </a:xfrm>
        <a:prstGeom prst="rect">
          <a:avLst/>
        </a:prstGeom>
      </xdr:spPr>
    </xdr:pic>
    <xdr:clientData/>
  </xdr:twoCellAnchor>
  <xdr:twoCellAnchor editAs="oneCell">
    <xdr:from>
      <xdr:col>5</xdr:col>
      <xdr:colOff>638175</xdr:colOff>
      <xdr:row>59</xdr:row>
      <xdr:rowOff>57150</xdr:rowOff>
    </xdr:from>
    <xdr:to>
      <xdr:col>7</xdr:col>
      <xdr:colOff>571337</xdr:colOff>
      <xdr:row>64</xdr:row>
      <xdr:rowOff>66489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9BE6CCB3-AD0F-48E7-895C-85B1B4663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00450" y="14668500"/>
          <a:ext cx="1304762" cy="1485714"/>
        </a:xfrm>
        <a:prstGeom prst="rect">
          <a:avLst/>
        </a:prstGeom>
      </xdr:spPr>
    </xdr:pic>
    <xdr:clientData/>
  </xdr:twoCellAnchor>
  <xdr:twoCellAnchor editAs="oneCell">
    <xdr:from>
      <xdr:col>12</xdr:col>
      <xdr:colOff>371475</xdr:colOff>
      <xdr:row>59</xdr:row>
      <xdr:rowOff>28575</xdr:rowOff>
    </xdr:from>
    <xdr:to>
      <xdr:col>14</xdr:col>
      <xdr:colOff>152244</xdr:colOff>
      <xdr:row>63</xdr:row>
      <xdr:rowOff>247469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EC34A813-2B16-4929-9D2B-2A7BC6C53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848600" y="14639925"/>
          <a:ext cx="1247619" cy="1447619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90</xdr:row>
      <xdr:rowOff>161925</xdr:rowOff>
    </xdr:from>
    <xdr:to>
      <xdr:col>17</xdr:col>
      <xdr:colOff>408640</xdr:colOff>
      <xdr:row>97</xdr:row>
      <xdr:rowOff>152185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CC7EBB53-A4F1-4344-976A-799EFB637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743325" y="22688550"/>
          <a:ext cx="7476190" cy="1723810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97</xdr:row>
      <xdr:rowOff>219075</xdr:rowOff>
    </xdr:from>
    <xdr:to>
      <xdr:col>16</xdr:col>
      <xdr:colOff>88030</xdr:colOff>
      <xdr:row>101</xdr:row>
      <xdr:rowOff>238125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CD99C06F-E261-453C-BF8C-7D7D3ABCDC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48125" y="24479250"/>
          <a:ext cx="6355480" cy="1009650"/>
        </a:xfrm>
        <a:prstGeom prst="rect">
          <a:avLst/>
        </a:prstGeom>
      </xdr:spPr>
    </xdr:pic>
    <xdr:clientData/>
  </xdr:twoCellAnchor>
  <xdr:twoCellAnchor editAs="oneCell">
    <xdr:from>
      <xdr:col>6</xdr:col>
      <xdr:colOff>561975</xdr:colOff>
      <xdr:row>131</xdr:row>
      <xdr:rowOff>114300</xdr:rowOff>
    </xdr:from>
    <xdr:to>
      <xdr:col>16</xdr:col>
      <xdr:colOff>324239</xdr:colOff>
      <xdr:row>146</xdr:row>
      <xdr:rowOff>209550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A08A0717-D52C-427A-BDD8-9E32D7B16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00550" y="32794575"/>
          <a:ext cx="6239264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1"/>
  <sheetViews>
    <sheetView tabSelected="1" workbookViewId="0">
      <selection activeCell="A3" sqref="A3"/>
    </sheetView>
  </sheetViews>
  <sheetFormatPr defaultRowHeight="19.5" customHeight="1"/>
  <cols>
    <col min="1" max="1" width="2.875" style="1" customWidth="1"/>
    <col min="2" max="2" width="9" style="18" customWidth="1"/>
    <col min="3" max="3" width="10.25" style="18" customWidth="1"/>
    <col min="4" max="4" width="9" style="18" customWidth="1"/>
    <col min="5" max="5" width="10.25" style="18" customWidth="1"/>
    <col min="6" max="8" width="9" style="18" customWidth="1"/>
    <col min="9" max="9" width="1.5" style="18" customWidth="1"/>
    <col min="10" max="10" width="9" style="18" customWidth="1"/>
    <col min="11" max="11" width="10.25" style="18" customWidth="1"/>
    <col min="12" max="12" width="9" style="18" customWidth="1"/>
    <col min="13" max="13" width="10.25" style="18" customWidth="1"/>
    <col min="14" max="16" width="9" style="18" customWidth="1"/>
    <col min="17" max="16384" width="9" style="18"/>
  </cols>
  <sheetData>
    <row r="1" spans="1:15" ht="19.5" customHeight="1">
      <c r="A1" s="70" t="s">
        <v>81</v>
      </c>
      <c r="B1" s="70"/>
      <c r="C1" s="70"/>
      <c r="D1" s="70"/>
      <c r="E1" s="70"/>
      <c r="F1" s="70"/>
      <c r="G1" s="70"/>
    </row>
    <row r="9" spans="1:15" ht="19.5" customHeight="1" thickBot="1">
      <c r="C9" s="71" t="s">
        <v>82</v>
      </c>
      <c r="D9" s="72"/>
      <c r="E9" s="72"/>
      <c r="F9" s="72"/>
      <c r="G9" s="72"/>
      <c r="H9" s="72"/>
      <c r="I9" s="72"/>
      <c r="J9" s="72"/>
      <c r="K9" s="72"/>
      <c r="L9" s="72"/>
      <c r="M9" s="72"/>
      <c r="N9" s="73"/>
      <c r="O9" s="2"/>
    </row>
    <row r="10" spans="1:15" ht="19.5" customHeight="1" thickTop="1">
      <c r="A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19.5" customHeight="1">
      <c r="A11" s="18"/>
      <c r="B11" s="19"/>
      <c r="E11" s="3"/>
      <c r="F11" s="20"/>
      <c r="G11" s="21"/>
      <c r="H11" s="22"/>
    </row>
    <row r="12" spans="1:15" ht="19.5" customHeight="1">
      <c r="A12" s="18"/>
    </row>
    <row r="13" spans="1:15" ht="19.5" customHeight="1">
      <c r="A13" s="18"/>
    </row>
    <row r="14" spans="1:15" ht="19.5" customHeight="1">
      <c r="A14" s="18"/>
    </row>
    <row r="15" spans="1:15" ht="19.5" customHeight="1">
      <c r="A15" s="18"/>
    </row>
    <row r="16" spans="1:15" ht="19.5" customHeight="1">
      <c r="A16" s="18"/>
    </row>
    <row r="17" spans="1:14" ht="19.5" customHeight="1">
      <c r="A17" s="18"/>
      <c r="K17" s="74" t="s">
        <v>0</v>
      </c>
      <c r="L17" s="74"/>
      <c r="M17" s="74"/>
      <c r="N17" s="74"/>
    </row>
    <row r="18" spans="1:14" ht="19.5" customHeight="1">
      <c r="A18" s="18"/>
    </row>
    <row r="19" spans="1:14" ht="19.5" customHeight="1" thickBot="1">
      <c r="C19" s="4">
        <v>1</v>
      </c>
      <c r="K19" s="4">
        <v>1</v>
      </c>
    </row>
    <row r="20" spans="1:14" s="23" customFormat="1" ht="19.5" customHeight="1" thickTop="1">
      <c r="A20" s="5"/>
      <c r="B20" s="6" t="s">
        <v>84</v>
      </c>
      <c r="C20" s="7"/>
      <c r="J20" s="6" t="s">
        <v>84</v>
      </c>
      <c r="K20" s="7"/>
    </row>
    <row r="22" spans="1:14" ht="19.5" customHeight="1">
      <c r="B22" s="1" t="s">
        <v>1</v>
      </c>
      <c r="C22" s="18" t="s">
        <v>85</v>
      </c>
      <c r="J22" s="1" t="s">
        <v>1</v>
      </c>
      <c r="K22" s="18" t="s">
        <v>85</v>
      </c>
    </row>
    <row r="23" spans="1:14" ht="19.5" customHeight="1">
      <c r="B23" s="1"/>
      <c r="C23" s="18" t="s">
        <v>2</v>
      </c>
      <c r="J23" s="1"/>
      <c r="K23" s="18" t="s">
        <v>2</v>
      </c>
    </row>
    <row r="24" spans="1:14" ht="19.5" customHeight="1">
      <c r="B24" s="1"/>
      <c r="J24" s="1"/>
    </row>
    <row r="25" spans="1:14" ht="19.5" customHeight="1">
      <c r="B25" s="1"/>
      <c r="J25" s="1"/>
    </row>
    <row r="26" spans="1:14" ht="19.5" customHeight="1">
      <c r="N26" s="24"/>
    </row>
    <row r="27" spans="1:14" ht="19.5" customHeight="1">
      <c r="B27" s="75" t="s">
        <v>3</v>
      </c>
      <c r="C27" s="76"/>
      <c r="D27" s="25"/>
      <c r="E27" s="26" t="s">
        <v>4</v>
      </c>
      <c r="F27" s="27" t="s">
        <v>5</v>
      </c>
      <c r="J27" s="75" t="s">
        <v>3</v>
      </c>
      <c r="K27" s="76"/>
      <c r="L27" s="25"/>
      <c r="M27" s="26" t="s">
        <v>4</v>
      </c>
      <c r="N27" s="27" t="s">
        <v>5</v>
      </c>
    </row>
    <row r="28" spans="1:14" ht="19.5" customHeight="1">
      <c r="B28" s="68" t="s">
        <v>6</v>
      </c>
      <c r="C28" s="69"/>
      <c r="D28" s="25"/>
      <c r="E28" s="28" t="str">
        <f t="shared" ref="E28:E33" si="0">LEFT(B28,3)</f>
        <v>事業部</v>
      </c>
      <c r="F28" s="28" t="str">
        <f>RIGHT(B28,3)</f>
        <v>生産課</v>
      </c>
      <c r="J28" s="68" t="s">
        <v>6</v>
      </c>
      <c r="K28" s="69"/>
      <c r="L28" s="25"/>
      <c r="M28" s="28"/>
      <c r="N28" s="28"/>
    </row>
    <row r="29" spans="1:14" ht="19.5" customHeight="1">
      <c r="B29" s="68" t="s">
        <v>7</v>
      </c>
      <c r="C29" s="69"/>
      <c r="D29" s="25"/>
      <c r="E29" s="28" t="str">
        <f t="shared" si="0"/>
        <v>事業部</v>
      </c>
      <c r="F29" s="28" t="str">
        <f>RIGHT(B29,3)</f>
        <v>開発課</v>
      </c>
      <c r="J29" s="68" t="s">
        <v>7</v>
      </c>
      <c r="K29" s="69"/>
      <c r="L29" s="25"/>
      <c r="M29" s="28"/>
      <c r="N29" s="28"/>
    </row>
    <row r="30" spans="1:14" ht="19.5" customHeight="1">
      <c r="B30" s="68" t="s">
        <v>8</v>
      </c>
      <c r="C30" s="69"/>
      <c r="D30" s="25"/>
      <c r="E30" s="28" t="str">
        <f t="shared" si="0"/>
        <v>総務部</v>
      </c>
      <c r="F30" s="28" t="str">
        <f>RIGHT(B30,3)</f>
        <v>人事課</v>
      </c>
      <c r="J30" s="68" t="s">
        <v>8</v>
      </c>
      <c r="K30" s="69"/>
      <c r="L30" s="25"/>
      <c r="M30" s="28"/>
      <c r="N30" s="28"/>
    </row>
    <row r="31" spans="1:14" ht="19.5" customHeight="1">
      <c r="B31" s="68" t="s">
        <v>9</v>
      </c>
      <c r="C31" s="69"/>
      <c r="D31" s="25"/>
      <c r="E31" s="28" t="str">
        <f t="shared" si="0"/>
        <v>総務部</v>
      </c>
      <c r="F31" s="28" t="str">
        <f>RIGHT(B31,3)</f>
        <v>経理課</v>
      </c>
      <c r="J31" s="68" t="s">
        <v>9</v>
      </c>
      <c r="K31" s="69"/>
      <c r="L31" s="25"/>
      <c r="M31" s="28"/>
      <c r="N31" s="28"/>
    </row>
    <row r="32" spans="1:14" ht="19.5" customHeight="1">
      <c r="B32" s="68" t="s">
        <v>10</v>
      </c>
      <c r="C32" s="69"/>
      <c r="D32" s="25"/>
      <c r="E32" s="28" t="str">
        <f t="shared" si="0"/>
        <v>営業部</v>
      </c>
      <c r="F32" s="28" t="str">
        <f>RIGHT(B32,4)</f>
        <v>第1販売</v>
      </c>
      <c r="J32" s="68" t="s">
        <v>10</v>
      </c>
      <c r="K32" s="69"/>
      <c r="L32" s="25"/>
      <c r="M32" s="28"/>
      <c r="N32" s="28"/>
    </row>
    <row r="33" spans="2:14" ht="19.5" customHeight="1">
      <c r="B33" s="68" t="s">
        <v>11</v>
      </c>
      <c r="C33" s="69"/>
      <c r="D33" s="25"/>
      <c r="E33" s="28" t="str">
        <f t="shared" si="0"/>
        <v>営業部</v>
      </c>
      <c r="F33" s="28" t="str">
        <f>RIGHT(B33,4)</f>
        <v>第2販売</v>
      </c>
      <c r="J33" s="68" t="s">
        <v>11</v>
      </c>
      <c r="K33" s="69"/>
      <c r="L33" s="25"/>
      <c r="M33" s="28"/>
      <c r="N33" s="28"/>
    </row>
    <row r="39" spans="2:14" ht="19.5" customHeight="1" thickBot="1">
      <c r="C39" s="4">
        <v>2</v>
      </c>
      <c r="K39" s="4">
        <v>2</v>
      </c>
    </row>
    <row r="40" spans="2:14" ht="19.5" customHeight="1" thickTop="1">
      <c r="B40" s="6" t="s">
        <v>84</v>
      </c>
      <c r="E40" s="29" t="s">
        <v>12</v>
      </c>
      <c r="J40" s="6" t="s">
        <v>84</v>
      </c>
    </row>
    <row r="41" spans="2:14" ht="19.5" customHeight="1">
      <c r="C41" s="18" t="s">
        <v>13</v>
      </c>
    </row>
    <row r="43" spans="2:14" ht="19.5" customHeight="1">
      <c r="B43" s="30" t="s">
        <v>14</v>
      </c>
      <c r="C43" s="62">
        <v>42736</v>
      </c>
      <c r="D43" s="31" t="s">
        <v>15</v>
      </c>
      <c r="E43" s="61">
        <v>44044</v>
      </c>
      <c r="F43" s="18" t="s">
        <v>16</v>
      </c>
      <c r="J43" s="30" t="s">
        <v>17</v>
      </c>
      <c r="K43" s="62">
        <v>42736</v>
      </c>
      <c r="L43" s="31" t="s">
        <v>18</v>
      </c>
      <c r="M43" s="61">
        <v>44044</v>
      </c>
      <c r="N43" s="18" t="s">
        <v>16</v>
      </c>
    </row>
    <row r="45" spans="2:14" ht="19.5" customHeight="1">
      <c r="G45" s="8"/>
    </row>
    <row r="47" spans="2:14" ht="19.5" customHeight="1">
      <c r="C47" s="50">
        <f>DATEDIF($C$43,$E$43,"D")</f>
        <v>1308</v>
      </c>
      <c r="D47" s="18" t="s">
        <v>19</v>
      </c>
      <c r="E47" s="32" t="s">
        <v>86</v>
      </c>
      <c r="K47" s="50"/>
      <c r="L47" s="18" t="s">
        <v>19</v>
      </c>
    </row>
    <row r="48" spans="2:14" ht="19.5" customHeight="1">
      <c r="C48" s="50">
        <f>DATEDIF($C$43,$E$43,"M")</f>
        <v>43</v>
      </c>
      <c r="D48" s="18" t="s">
        <v>20</v>
      </c>
      <c r="E48" s="32" t="s">
        <v>87</v>
      </c>
      <c r="K48" s="50"/>
      <c r="L48" s="18" t="s">
        <v>20</v>
      </c>
    </row>
    <row r="49" spans="2:14" ht="19.5" customHeight="1">
      <c r="C49" s="50">
        <f>DATEDIF($C$43,$E$43,"Y")</f>
        <v>3</v>
      </c>
      <c r="D49" s="18" t="s">
        <v>21</v>
      </c>
      <c r="E49" s="32" t="s">
        <v>88</v>
      </c>
      <c r="K49" s="50"/>
      <c r="L49" s="18" t="s">
        <v>21</v>
      </c>
    </row>
    <row r="51" spans="2:14" ht="19.5" customHeight="1">
      <c r="C51" s="18" t="s">
        <v>89</v>
      </c>
    </row>
    <row r="53" spans="2:14" ht="19.5" customHeight="1">
      <c r="C53" s="18" t="s">
        <v>35</v>
      </c>
    </row>
    <row r="54" spans="2:14" ht="19.5" customHeight="1">
      <c r="B54" s="30" t="s">
        <v>22</v>
      </c>
    </row>
    <row r="55" spans="2:14" ht="19.5" customHeight="1">
      <c r="C55" s="33"/>
      <c r="D55" s="34" t="s">
        <v>23</v>
      </c>
      <c r="E55" s="34" t="s">
        <v>24</v>
      </c>
      <c r="F55" s="34" t="s">
        <v>25</v>
      </c>
      <c r="G55" s="34" t="s">
        <v>26</v>
      </c>
      <c r="J55" s="33"/>
      <c r="K55" s="34" t="s">
        <v>23</v>
      </c>
      <c r="L55" s="34" t="s">
        <v>24</v>
      </c>
      <c r="M55" s="34" t="s">
        <v>25</v>
      </c>
      <c r="N55" s="34" t="s">
        <v>26</v>
      </c>
    </row>
    <row r="56" spans="2:14" ht="19.5" customHeight="1">
      <c r="C56" s="35" t="s">
        <v>27</v>
      </c>
      <c r="D56" s="36">
        <v>27912</v>
      </c>
      <c r="E56" s="36">
        <v>34790</v>
      </c>
      <c r="F56" s="51">
        <f ca="1">DATEDIF(D56,TODAY(),"Y")</f>
        <v>40</v>
      </c>
      <c r="G56" s="53">
        <f ca="1">DATEDIF(E56,TODAY(),"Y")</f>
        <v>21</v>
      </c>
      <c r="J56" s="35" t="s">
        <v>28</v>
      </c>
      <c r="K56" s="36">
        <v>27912</v>
      </c>
      <c r="L56" s="36">
        <v>34790</v>
      </c>
      <c r="M56" s="52"/>
      <c r="N56" s="52"/>
    </row>
    <row r="57" spans="2:14" ht="19.5" customHeight="1">
      <c r="C57" s="35" t="s">
        <v>29</v>
      </c>
      <c r="D57" s="36">
        <v>29593</v>
      </c>
      <c r="E57" s="36">
        <v>36617</v>
      </c>
      <c r="F57" s="51">
        <f t="shared" ref="F57:F59" ca="1" si="1">DATEDIF(D57,TODAY(),"Y")</f>
        <v>36</v>
      </c>
      <c r="G57" s="53">
        <f t="shared" ref="G57:G59" ca="1" si="2">DATEDIF(E57,TODAY(),"Y")</f>
        <v>16</v>
      </c>
      <c r="J57" s="35" t="s">
        <v>30</v>
      </c>
      <c r="K57" s="36">
        <v>29593</v>
      </c>
      <c r="L57" s="36">
        <v>36617</v>
      </c>
      <c r="M57" s="52"/>
      <c r="N57" s="52"/>
    </row>
    <row r="58" spans="2:14" ht="19.5" customHeight="1">
      <c r="C58" s="35" t="s">
        <v>31</v>
      </c>
      <c r="D58" s="36">
        <v>8284</v>
      </c>
      <c r="E58" s="36">
        <v>14702</v>
      </c>
      <c r="F58" s="51">
        <f t="shared" ca="1" si="1"/>
        <v>94</v>
      </c>
      <c r="G58" s="53">
        <f t="shared" ca="1" si="2"/>
        <v>76</v>
      </c>
      <c r="J58" s="35" t="s">
        <v>32</v>
      </c>
      <c r="K58" s="36">
        <v>8284</v>
      </c>
      <c r="L58" s="36">
        <v>14702</v>
      </c>
      <c r="M58" s="52"/>
      <c r="N58" s="52"/>
    </row>
    <row r="59" spans="2:14" ht="19.5" customHeight="1">
      <c r="C59" s="35" t="s">
        <v>33</v>
      </c>
      <c r="D59" s="36">
        <v>124</v>
      </c>
      <c r="E59" s="36">
        <v>7397</v>
      </c>
      <c r="F59" s="51">
        <f t="shared" ca="1" si="1"/>
        <v>116</v>
      </c>
      <c r="G59" s="53">
        <f t="shared" ca="1" si="2"/>
        <v>96</v>
      </c>
      <c r="J59" s="35" t="s">
        <v>34</v>
      </c>
      <c r="K59" s="36">
        <v>124</v>
      </c>
      <c r="L59" s="36">
        <v>7397</v>
      </c>
      <c r="M59" s="52"/>
      <c r="N59" s="52"/>
    </row>
    <row r="63" spans="2:14" ht="38.25" customHeight="1"/>
    <row r="65" spans="2:15" ht="19.5" customHeight="1" thickBot="1">
      <c r="C65" s="4">
        <v>3</v>
      </c>
      <c r="K65" s="4">
        <v>3</v>
      </c>
    </row>
    <row r="66" spans="2:15" ht="19.5" customHeight="1" thickTop="1">
      <c r="E66" s="37" t="s">
        <v>36</v>
      </c>
      <c r="F66" s="38"/>
      <c r="J66" s="6"/>
      <c r="M66" s="37" t="s">
        <v>36</v>
      </c>
      <c r="N66" s="38"/>
    </row>
    <row r="67" spans="2:15" ht="19.5" customHeight="1">
      <c r="B67" s="18" t="s">
        <v>90</v>
      </c>
      <c r="E67" s="39" t="s">
        <v>37</v>
      </c>
      <c r="F67" s="40" t="s">
        <v>38</v>
      </c>
      <c r="J67" s="18" t="s">
        <v>90</v>
      </c>
      <c r="M67" s="39" t="s">
        <v>37</v>
      </c>
      <c r="N67" s="40" t="s">
        <v>38</v>
      </c>
    </row>
    <row r="68" spans="2:15" ht="19.5" customHeight="1">
      <c r="B68" s="6" t="s">
        <v>84</v>
      </c>
      <c r="E68" s="60">
        <v>0</v>
      </c>
      <c r="F68" s="9">
        <v>1</v>
      </c>
      <c r="J68" s="6" t="s">
        <v>84</v>
      </c>
      <c r="M68" s="60">
        <v>0</v>
      </c>
      <c r="N68" s="9">
        <v>1</v>
      </c>
    </row>
    <row r="69" spans="2:15" ht="19.5" customHeight="1">
      <c r="E69" s="54">
        <v>20</v>
      </c>
      <c r="F69" s="9">
        <v>2</v>
      </c>
      <c r="M69" s="55">
        <v>20</v>
      </c>
      <c r="N69" s="9">
        <v>2</v>
      </c>
    </row>
    <row r="70" spans="2:15" ht="19.5" customHeight="1">
      <c r="B70" s="18" t="s">
        <v>39</v>
      </c>
      <c r="E70" s="54">
        <v>50</v>
      </c>
      <c r="F70" s="9">
        <v>3</v>
      </c>
      <c r="J70" s="18" t="s">
        <v>39</v>
      </c>
      <c r="M70" s="55">
        <v>50</v>
      </c>
      <c r="N70" s="9">
        <v>3</v>
      </c>
    </row>
    <row r="71" spans="2:15" ht="19.5" customHeight="1">
      <c r="E71" s="54">
        <v>70</v>
      </c>
      <c r="F71" s="9">
        <v>4</v>
      </c>
      <c r="M71" s="55">
        <v>70</v>
      </c>
      <c r="N71" s="9">
        <v>4</v>
      </c>
    </row>
    <row r="72" spans="2:15" ht="19.5" customHeight="1">
      <c r="E72" s="54">
        <v>90</v>
      </c>
      <c r="F72" s="9">
        <v>5</v>
      </c>
      <c r="M72" s="55">
        <v>90</v>
      </c>
      <c r="N72" s="9">
        <v>5</v>
      </c>
    </row>
    <row r="73" spans="2:15" ht="19.5" customHeight="1">
      <c r="E73" s="42"/>
      <c r="F73" s="10"/>
      <c r="M73" s="42"/>
      <c r="N73" s="10"/>
    </row>
    <row r="74" spans="2:15" ht="19.5" customHeight="1">
      <c r="B74" s="23"/>
      <c r="C74" s="23"/>
      <c r="D74" s="23"/>
      <c r="E74" s="43"/>
      <c r="F74" s="11"/>
      <c r="G74" s="59" t="s">
        <v>40</v>
      </c>
      <c r="H74" s="59"/>
      <c r="J74" s="42"/>
      <c r="K74" s="10"/>
    </row>
    <row r="75" spans="2:15" ht="19.5" customHeight="1">
      <c r="B75" s="23"/>
      <c r="C75" s="23"/>
      <c r="D75" s="23"/>
      <c r="E75" s="43"/>
      <c r="F75" s="11"/>
      <c r="G75" s="59" t="s">
        <v>41</v>
      </c>
      <c r="H75" s="59"/>
      <c r="J75" s="42"/>
      <c r="K75" s="10"/>
    </row>
    <row r="76" spans="2:15" ht="19.5" customHeight="1">
      <c r="B76" s="23"/>
      <c r="C76" s="23"/>
      <c r="D76" s="23"/>
      <c r="E76" s="23"/>
      <c r="F76" s="23"/>
      <c r="G76" s="44" t="s">
        <v>91</v>
      </c>
      <c r="H76" s="44"/>
      <c r="I76" s="44"/>
      <c r="J76" s="44"/>
    </row>
    <row r="77" spans="2:15" ht="19.5" customHeight="1">
      <c r="B77" s="23"/>
      <c r="C77" s="23"/>
      <c r="D77" s="23"/>
      <c r="E77" s="23"/>
      <c r="F77" s="23"/>
      <c r="G77" s="44" t="s">
        <v>92</v>
      </c>
      <c r="H77" s="44"/>
      <c r="I77" s="44"/>
      <c r="J77" s="44"/>
    </row>
    <row r="79" spans="2:15" ht="19.5" customHeight="1">
      <c r="B79" s="41"/>
      <c r="C79" s="63" t="s">
        <v>42</v>
      </c>
      <c r="D79" s="63"/>
      <c r="E79" s="64" t="s">
        <v>43</v>
      </c>
      <c r="F79" s="64"/>
      <c r="G79" s="43"/>
      <c r="H79" s="43"/>
      <c r="K79" s="41"/>
      <c r="L79" s="63" t="s">
        <v>42</v>
      </c>
      <c r="M79" s="63"/>
      <c r="N79" s="64" t="s">
        <v>43</v>
      </c>
      <c r="O79" s="64"/>
    </row>
    <row r="80" spans="2:15" ht="19.5" customHeight="1">
      <c r="B80" s="35" t="s">
        <v>44</v>
      </c>
      <c r="C80" s="35" t="s">
        <v>37</v>
      </c>
      <c r="D80" s="34" t="s">
        <v>45</v>
      </c>
      <c r="E80" s="35" t="s">
        <v>37</v>
      </c>
      <c r="F80" s="34" t="s">
        <v>45</v>
      </c>
      <c r="G80" s="19"/>
      <c r="H80" s="19"/>
      <c r="K80" s="35" t="s">
        <v>46</v>
      </c>
      <c r="L80" s="35" t="s">
        <v>37</v>
      </c>
      <c r="M80" s="34" t="s">
        <v>45</v>
      </c>
      <c r="N80" s="35" t="s">
        <v>37</v>
      </c>
      <c r="O80" s="34" t="s">
        <v>45</v>
      </c>
    </row>
    <row r="81" spans="2:15" ht="19.5" customHeight="1">
      <c r="B81" s="56" t="s">
        <v>47</v>
      </c>
      <c r="C81" s="57">
        <v>57</v>
      </c>
      <c r="D81" s="58">
        <f>VLOOKUP(C81,$E$67:$F$72,2,1)</f>
        <v>3</v>
      </c>
      <c r="E81" s="57">
        <v>72</v>
      </c>
      <c r="F81" s="58">
        <f>VLOOKUP(E81,$E$67:$F$72,2,1)</f>
        <v>4</v>
      </c>
      <c r="G81" s="43"/>
      <c r="H81" s="19"/>
      <c r="K81" s="56" t="s">
        <v>47</v>
      </c>
      <c r="L81" s="57">
        <v>57</v>
      </c>
      <c r="M81" s="58"/>
      <c r="N81" s="57">
        <v>72</v>
      </c>
      <c r="O81" s="58"/>
    </row>
    <row r="82" spans="2:15" ht="19.5" customHeight="1">
      <c r="B82" s="56" t="s">
        <v>48</v>
      </c>
      <c r="C82" s="57">
        <v>90</v>
      </c>
      <c r="D82" s="58">
        <f t="shared" ref="D82:F89" si="3">VLOOKUP(C82,$E$67:$F$72,2,1)</f>
        <v>5</v>
      </c>
      <c r="E82" s="57">
        <v>93</v>
      </c>
      <c r="F82" s="58">
        <f t="shared" si="3"/>
        <v>5</v>
      </c>
      <c r="G82" s="43"/>
      <c r="H82" s="19"/>
      <c r="K82" s="56" t="s">
        <v>48</v>
      </c>
      <c r="L82" s="57">
        <v>90</v>
      </c>
      <c r="M82" s="58"/>
      <c r="N82" s="57">
        <v>93</v>
      </c>
      <c r="O82" s="58"/>
    </row>
    <row r="83" spans="2:15" ht="19.5" customHeight="1">
      <c r="B83" s="56" t="s">
        <v>49</v>
      </c>
      <c r="C83" s="57">
        <v>64</v>
      </c>
      <c r="D83" s="58">
        <f t="shared" si="3"/>
        <v>3</v>
      </c>
      <c r="E83" s="57">
        <v>60</v>
      </c>
      <c r="F83" s="58">
        <f t="shared" si="3"/>
        <v>3</v>
      </c>
      <c r="G83" s="43"/>
      <c r="H83" s="19"/>
      <c r="K83" s="56" t="s">
        <v>49</v>
      </c>
      <c r="L83" s="57">
        <v>64</v>
      </c>
      <c r="M83" s="58"/>
      <c r="N83" s="57">
        <v>60</v>
      </c>
      <c r="O83" s="58"/>
    </row>
    <row r="84" spans="2:15" ht="19.5" customHeight="1">
      <c r="B84" s="56" t="s">
        <v>50</v>
      </c>
      <c r="C84" s="57">
        <v>59</v>
      </c>
      <c r="D84" s="58">
        <f t="shared" si="3"/>
        <v>3</v>
      </c>
      <c r="E84" s="57">
        <v>81</v>
      </c>
      <c r="F84" s="58">
        <f t="shared" si="3"/>
        <v>4</v>
      </c>
      <c r="G84" s="43"/>
      <c r="H84" s="19"/>
      <c r="K84" s="56" t="s">
        <v>50</v>
      </c>
      <c r="L84" s="57">
        <v>59</v>
      </c>
      <c r="M84" s="58"/>
      <c r="N84" s="57">
        <v>81</v>
      </c>
      <c r="O84" s="58"/>
    </row>
    <row r="85" spans="2:15" ht="19.5" customHeight="1">
      <c r="B85" s="56" t="s">
        <v>51</v>
      </c>
      <c r="C85" s="57">
        <v>48</v>
      </c>
      <c r="D85" s="58">
        <f t="shared" si="3"/>
        <v>2</v>
      </c>
      <c r="E85" s="57">
        <v>39</v>
      </c>
      <c r="F85" s="58">
        <f t="shared" si="3"/>
        <v>2</v>
      </c>
      <c r="G85" s="43"/>
      <c r="H85" s="19"/>
      <c r="K85" s="56" t="s">
        <v>51</v>
      </c>
      <c r="L85" s="57">
        <v>48</v>
      </c>
      <c r="M85" s="58"/>
      <c r="N85" s="57">
        <v>39</v>
      </c>
      <c r="O85" s="58"/>
    </row>
    <row r="86" spans="2:15" ht="19.5" customHeight="1">
      <c r="B86" s="56" t="s">
        <v>52</v>
      </c>
      <c r="C86" s="57">
        <v>81</v>
      </c>
      <c r="D86" s="58">
        <f t="shared" si="3"/>
        <v>4</v>
      </c>
      <c r="E86" s="57">
        <v>69</v>
      </c>
      <c r="F86" s="58">
        <f t="shared" si="3"/>
        <v>3</v>
      </c>
      <c r="G86" s="43"/>
      <c r="H86" s="19"/>
      <c r="K86" s="56" t="s">
        <v>52</v>
      </c>
      <c r="L86" s="57">
        <v>81</v>
      </c>
      <c r="M86" s="58"/>
      <c r="N86" s="57">
        <v>69</v>
      </c>
      <c r="O86" s="58"/>
    </row>
    <row r="87" spans="2:15" ht="19.5" customHeight="1">
      <c r="B87" s="56" t="s">
        <v>53</v>
      </c>
      <c r="C87" s="57">
        <v>40</v>
      </c>
      <c r="D87" s="58">
        <f t="shared" si="3"/>
        <v>2</v>
      </c>
      <c r="E87" s="57">
        <v>25</v>
      </c>
      <c r="F87" s="58">
        <f t="shared" si="3"/>
        <v>2</v>
      </c>
      <c r="G87" s="43"/>
      <c r="H87" s="19"/>
      <c r="K87" s="56" t="s">
        <v>53</v>
      </c>
      <c r="L87" s="57">
        <v>40</v>
      </c>
      <c r="M87" s="58"/>
      <c r="N87" s="57">
        <v>25</v>
      </c>
      <c r="O87" s="58"/>
    </row>
    <row r="88" spans="2:15" ht="19.5" customHeight="1">
      <c r="B88" s="56" t="s">
        <v>54</v>
      </c>
      <c r="C88" s="57">
        <v>92</v>
      </c>
      <c r="D88" s="58">
        <f t="shared" si="3"/>
        <v>5</v>
      </c>
      <c r="E88" s="57">
        <v>61</v>
      </c>
      <c r="F88" s="58">
        <f t="shared" si="3"/>
        <v>3</v>
      </c>
      <c r="G88" s="43"/>
      <c r="H88" s="19"/>
      <c r="K88" s="56" t="s">
        <v>54</v>
      </c>
      <c r="L88" s="57">
        <v>92</v>
      </c>
      <c r="M88" s="58"/>
      <c r="N88" s="57">
        <v>61</v>
      </c>
      <c r="O88" s="58"/>
    </row>
    <row r="89" spans="2:15" ht="19.5" customHeight="1">
      <c r="B89" s="56" t="s">
        <v>55</v>
      </c>
      <c r="C89" s="57">
        <v>66</v>
      </c>
      <c r="D89" s="58">
        <f t="shared" si="3"/>
        <v>3</v>
      </c>
      <c r="E89" s="57">
        <v>51</v>
      </c>
      <c r="F89" s="58">
        <f t="shared" si="3"/>
        <v>3</v>
      </c>
      <c r="G89" s="43"/>
      <c r="H89" s="19"/>
      <c r="K89" s="56" t="s">
        <v>55</v>
      </c>
      <c r="L89" s="57">
        <v>66</v>
      </c>
      <c r="M89" s="58"/>
      <c r="N89" s="57">
        <v>51</v>
      </c>
      <c r="O89" s="58"/>
    </row>
    <row r="91" spans="2:15" ht="19.5" customHeight="1">
      <c r="B91" s="12" t="s">
        <v>56</v>
      </c>
    </row>
    <row r="92" spans="2:15" ht="19.5" customHeight="1">
      <c r="B92" s="18" t="s">
        <v>57</v>
      </c>
    </row>
    <row r="93" spans="2:15" ht="19.5" customHeight="1">
      <c r="B93" s="18" t="s">
        <v>58</v>
      </c>
    </row>
    <row r="94" spans="2:15" ht="19.5" customHeight="1">
      <c r="B94" s="18" t="s">
        <v>59</v>
      </c>
    </row>
    <row r="95" spans="2:15" ht="19.5" customHeight="1">
      <c r="B95" s="18" t="s">
        <v>60</v>
      </c>
    </row>
    <row r="96" spans="2:15" ht="19.5" customHeight="1">
      <c r="B96" s="18" t="s">
        <v>61</v>
      </c>
    </row>
    <row r="98" spans="2:11" ht="19.5" customHeight="1">
      <c r="B98" s="18" t="s">
        <v>62</v>
      </c>
    </row>
    <row r="99" spans="2:11" ht="19.5" customHeight="1">
      <c r="B99" s="18" t="s">
        <v>63</v>
      </c>
    </row>
    <row r="100" spans="2:11" ht="19.5" customHeight="1">
      <c r="B100" s="18" t="s">
        <v>64</v>
      </c>
      <c r="D100" s="13"/>
      <c r="E100" s="13"/>
      <c r="F100" s="13"/>
    </row>
    <row r="101" spans="2:11" ht="19.5" customHeight="1">
      <c r="B101" s="13" t="s">
        <v>65</v>
      </c>
      <c r="D101" s="13"/>
      <c r="E101" s="13"/>
      <c r="F101" s="13"/>
    </row>
    <row r="102" spans="2:11" ht="19.5" customHeight="1">
      <c r="B102" s="13" t="s">
        <v>66</v>
      </c>
    </row>
    <row r="108" spans="2:11" ht="19.5" customHeight="1" thickBot="1">
      <c r="C108" s="4">
        <v>4</v>
      </c>
      <c r="K108" s="4">
        <v>4</v>
      </c>
    </row>
    <row r="109" spans="2:11" ht="19.5" customHeight="1" thickTop="1"/>
    <row r="110" spans="2:11" ht="19.5" customHeight="1">
      <c r="B110" s="18" t="s">
        <v>93</v>
      </c>
      <c r="J110" s="18" t="s">
        <v>93</v>
      </c>
    </row>
    <row r="111" spans="2:11" ht="19.5" customHeight="1">
      <c r="B111" s="6" t="s">
        <v>84</v>
      </c>
      <c r="J111" s="6" t="s">
        <v>84</v>
      </c>
    </row>
    <row r="113" spans="2:14" ht="19.5" customHeight="1">
      <c r="B113" s="18" t="s">
        <v>67</v>
      </c>
      <c r="J113" s="18" t="s">
        <v>67</v>
      </c>
    </row>
    <row r="114" spans="2:14" ht="19.5" customHeight="1">
      <c r="E114" s="1"/>
    </row>
    <row r="115" spans="2:14" ht="19.5" customHeight="1">
      <c r="E115" s="65" t="s">
        <v>83</v>
      </c>
      <c r="F115" s="65"/>
      <c r="G115" s="65"/>
      <c r="H115" s="65"/>
      <c r="I115" s="65"/>
      <c r="J115" s="65"/>
      <c r="K115" s="65"/>
      <c r="L115" s="65"/>
      <c r="M115" s="65"/>
    </row>
    <row r="117" spans="2:14" ht="19.5" customHeight="1">
      <c r="B117" s="14" t="s">
        <v>68</v>
      </c>
      <c r="C117" s="45"/>
      <c r="D117" s="45"/>
      <c r="E117" s="45"/>
      <c r="F117" s="45"/>
      <c r="J117" s="14" t="s">
        <v>68</v>
      </c>
      <c r="K117" s="45"/>
      <c r="L117" s="45"/>
      <c r="M117" s="45"/>
      <c r="N117" s="45"/>
    </row>
    <row r="118" spans="2:14" ht="19.5" customHeight="1">
      <c r="B118" s="34" t="s">
        <v>69</v>
      </c>
      <c r="C118" s="15">
        <v>4</v>
      </c>
      <c r="D118" s="15">
        <v>6</v>
      </c>
      <c r="E118" s="15">
        <v>8</v>
      </c>
      <c r="F118" s="15">
        <v>10</v>
      </c>
      <c r="J118" s="34" t="s">
        <v>69</v>
      </c>
      <c r="K118" s="15">
        <v>4</v>
      </c>
      <c r="L118" s="15">
        <v>6</v>
      </c>
      <c r="M118" s="15">
        <v>8</v>
      </c>
      <c r="N118" s="15">
        <v>10</v>
      </c>
    </row>
    <row r="119" spans="2:14" ht="19.5" customHeight="1">
      <c r="B119" s="40" t="s">
        <v>38</v>
      </c>
      <c r="C119" s="16" t="s">
        <v>70</v>
      </c>
      <c r="D119" s="16" t="s">
        <v>71</v>
      </c>
      <c r="E119" s="16" t="s">
        <v>72</v>
      </c>
      <c r="F119" s="16" t="s">
        <v>73</v>
      </c>
      <c r="J119" s="40" t="s">
        <v>38</v>
      </c>
      <c r="K119" s="16" t="s">
        <v>74</v>
      </c>
      <c r="L119" s="16" t="s">
        <v>75</v>
      </c>
      <c r="M119" s="16" t="s">
        <v>72</v>
      </c>
      <c r="N119" s="16" t="s">
        <v>76</v>
      </c>
    </row>
    <row r="121" spans="2:14" ht="19.5" customHeight="1">
      <c r="C121" s="46" t="s">
        <v>77</v>
      </c>
      <c r="D121" s="46" t="s">
        <v>78</v>
      </c>
      <c r="E121" s="66" t="s">
        <v>79</v>
      </c>
      <c r="F121" s="34" t="s">
        <v>80</v>
      </c>
      <c r="K121" s="46" t="s">
        <v>77</v>
      </c>
      <c r="L121" s="46" t="s">
        <v>78</v>
      </c>
      <c r="M121" s="66" t="s">
        <v>79</v>
      </c>
      <c r="N121" s="34" t="s">
        <v>80</v>
      </c>
    </row>
    <row r="122" spans="2:14" ht="19.5" customHeight="1">
      <c r="C122" s="46" t="s">
        <v>45</v>
      </c>
      <c r="D122" s="46" t="s">
        <v>45</v>
      </c>
      <c r="E122" s="67"/>
      <c r="F122" s="47" t="s">
        <v>69</v>
      </c>
      <c r="K122" s="46" t="s">
        <v>45</v>
      </c>
      <c r="L122" s="46" t="s">
        <v>45</v>
      </c>
      <c r="M122" s="67"/>
      <c r="N122" s="47" t="s">
        <v>69</v>
      </c>
    </row>
    <row r="123" spans="2:14" ht="19.5" customHeight="1">
      <c r="C123" s="48">
        <v>3</v>
      </c>
      <c r="D123" s="48">
        <v>4</v>
      </c>
      <c r="E123" s="17">
        <f>SUM(C123:D123)</f>
        <v>7</v>
      </c>
      <c r="F123" s="49" t="str">
        <f>HLOOKUP(E123,$B$118:$F$119,2,1)</f>
        <v>C</v>
      </c>
      <c r="K123" s="48">
        <v>3</v>
      </c>
      <c r="L123" s="48">
        <v>4</v>
      </c>
      <c r="M123" s="17">
        <f>SUM(K123:L123)</f>
        <v>7</v>
      </c>
      <c r="N123" s="49"/>
    </row>
    <row r="124" spans="2:14" ht="19.5" customHeight="1">
      <c r="C124" s="48">
        <v>5</v>
      </c>
      <c r="D124" s="48">
        <v>5</v>
      </c>
      <c r="E124" s="17">
        <f t="shared" ref="E124:E131" si="4">SUM(C124:D124)</f>
        <v>10</v>
      </c>
      <c r="F124" s="49" t="str">
        <f t="shared" ref="F124:F131" si="5">HLOOKUP(E124,$B$118:$F$119,2,1)</f>
        <v>A</v>
      </c>
      <c r="K124" s="48">
        <v>5</v>
      </c>
      <c r="L124" s="48">
        <v>5</v>
      </c>
      <c r="M124" s="17">
        <f t="shared" ref="M124:M131" si="6">SUM(K124:L124)</f>
        <v>10</v>
      </c>
      <c r="N124" s="49"/>
    </row>
    <row r="125" spans="2:14" ht="19.5" customHeight="1">
      <c r="C125" s="48">
        <v>3</v>
      </c>
      <c r="D125" s="48">
        <v>3</v>
      </c>
      <c r="E125" s="17">
        <f t="shared" si="4"/>
        <v>6</v>
      </c>
      <c r="F125" s="49" t="str">
        <f t="shared" si="5"/>
        <v>C</v>
      </c>
      <c r="K125" s="48">
        <v>3</v>
      </c>
      <c r="L125" s="48">
        <v>3</v>
      </c>
      <c r="M125" s="17">
        <f t="shared" si="6"/>
        <v>6</v>
      </c>
      <c r="N125" s="49"/>
    </row>
    <row r="126" spans="2:14" ht="19.5" customHeight="1">
      <c r="C126" s="48">
        <v>3</v>
      </c>
      <c r="D126" s="48">
        <v>4</v>
      </c>
      <c r="E126" s="17">
        <f t="shared" si="4"/>
        <v>7</v>
      </c>
      <c r="F126" s="49" t="str">
        <f t="shared" si="5"/>
        <v>C</v>
      </c>
      <c r="K126" s="48">
        <v>3</v>
      </c>
      <c r="L126" s="48">
        <v>4</v>
      </c>
      <c r="M126" s="17">
        <f t="shared" si="6"/>
        <v>7</v>
      </c>
      <c r="N126" s="49"/>
    </row>
    <row r="127" spans="2:14" ht="19.5" customHeight="1">
      <c r="C127" s="48">
        <v>2</v>
      </c>
      <c r="D127" s="48">
        <v>2</v>
      </c>
      <c r="E127" s="17">
        <f t="shared" si="4"/>
        <v>4</v>
      </c>
      <c r="F127" s="49" t="str">
        <f t="shared" si="5"/>
        <v>D</v>
      </c>
      <c r="K127" s="48">
        <v>2</v>
      </c>
      <c r="L127" s="48">
        <v>2</v>
      </c>
      <c r="M127" s="17">
        <f t="shared" si="6"/>
        <v>4</v>
      </c>
      <c r="N127" s="49"/>
    </row>
    <row r="128" spans="2:14" ht="19.5" customHeight="1">
      <c r="C128" s="48">
        <v>4</v>
      </c>
      <c r="D128" s="48">
        <v>3</v>
      </c>
      <c r="E128" s="17">
        <f t="shared" si="4"/>
        <v>7</v>
      </c>
      <c r="F128" s="49" t="str">
        <f t="shared" si="5"/>
        <v>C</v>
      </c>
      <c r="K128" s="48">
        <v>4</v>
      </c>
      <c r="L128" s="48">
        <v>3</v>
      </c>
      <c r="M128" s="17">
        <f t="shared" si="6"/>
        <v>7</v>
      </c>
      <c r="N128" s="49"/>
    </row>
    <row r="129" spans="3:14" ht="19.5" customHeight="1">
      <c r="C129" s="48">
        <v>2</v>
      </c>
      <c r="D129" s="48">
        <v>2</v>
      </c>
      <c r="E129" s="17">
        <f t="shared" si="4"/>
        <v>4</v>
      </c>
      <c r="F129" s="49" t="str">
        <f t="shared" si="5"/>
        <v>D</v>
      </c>
      <c r="K129" s="48">
        <v>2</v>
      </c>
      <c r="L129" s="48">
        <v>2</v>
      </c>
      <c r="M129" s="17">
        <f t="shared" si="6"/>
        <v>4</v>
      </c>
      <c r="N129" s="49"/>
    </row>
    <row r="130" spans="3:14" ht="19.5" customHeight="1">
      <c r="C130" s="48">
        <v>5</v>
      </c>
      <c r="D130" s="48">
        <v>3</v>
      </c>
      <c r="E130" s="17">
        <f t="shared" si="4"/>
        <v>8</v>
      </c>
      <c r="F130" s="49" t="str">
        <f t="shared" si="5"/>
        <v>B</v>
      </c>
      <c r="K130" s="48">
        <v>5</v>
      </c>
      <c r="L130" s="48">
        <v>3</v>
      </c>
      <c r="M130" s="17">
        <f t="shared" si="6"/>
        <v>8</v>
      </c>
      <c r="N130" s="49"/>
    </row>
    <row r="131" spans="3:14" ht="19.5" customHeight="1">
      <c r="C131" s="48">
        <v>3</v>
      </c>
      <c r="D131" s="48">
        <v>3</v>
      </c>
      <c r="E131" s="17">
        <f t="shared" si="4"/>
        <v>6</v>
      </c>
      <c r="F131" s="49" t="str">
        <f t="shared" si="5"/>
        <v>C</v>
      </c>
      <c r="K131" s="48">
        <v>3</v>
      </c>
      <c r="L131" s="48">
        <v>3</v>
      </c>
      <c r="M131" s="17">
        <f t="shared" si="6"/>
        <v>6</v>
      </c>
      <c r="N131" s="49"/>
    </row>
  </sheetData>
  <mergeCells count="24">
    <mergeCell ref="B28:C28"/>
    <mergeCell ref="J28:K28"/>
    <mergeCell ref="A1:G1"/>
    <mergeCell ref="C9:N9"/>
    <mergeCell ref="K17:N17"/>
    <mergeCell ref="B27:C27"/>
    <mergeCell ref="J27:K27"/>
    <mergeCell ref="B29:C29"/>
    <mergeCell ref="J29:K29"/>
    <mergeCell ref="B30:C30"/>
    <mergeCell ref="J30:K30"/>
    <mergeCell ref="B31:C31"/>
    <mergeCell ref="J31:K31"/>
    <mergeCell ref="B32:C32"/>
    <mergeCell ref="J32:K32"/>
    <mergeCell ref="B33:C33"/>
    <mergeCell ref="J33:K33"/>
    <mergeCell ref="C79:D79"/>
    <mergeCell ref="E79:F79"/>
    <mergeCell ref="L79:M79"/>
    <mergeCell ref="N79:O79"/>
    <mergeCell ref="E115:M115"/>
    <mergeCell ref="E121:E122"/>
    <mergeCell ref="M121:M122"/>
  </mergeCells>
  <phoneticPr fontId="2"/>
  <pageMargins left="0.7" right="0.7" top="0.75" bottom="0.75" header="0.3" footer="0.3"/>
  <pageSetup paperSize="9" orientation="portrait" horizontalDpi="0" verticalDpi="0" r:id="rId1"/>
  <ignoredErrors>
    <ignoredError sqref="K81:K89 B81:B89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2017-02-10T01:54:41Z</dcterms:created>
  <dcterms:modified xsi:type="dcterms:W3CDTF">2017-03-26T04:27:27Z</dcterms:modified>
</cp:coreProperties>
</file>