
<file path=[Content_Types].xml><?xml version="1.0" encoding="utf-8"?>
<Types xmlns="http://schemas.openxmlformats.org/package/2006/content-type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66"/>
  <workbookPr defaultThemeVersion="166925"/>
  <mc:AlternateContent xmlns:mc="http://schemas.openxmlformats.org/markup-compatibility/2006">
    <mc:Choice Requires="x15">
      <x15ac:absPath xmlns:x15ac="http://schemas.microsoft.com/office/spreadsheetml/2010/11/ac" url="C:\Users\Beginners-Site\Desktop\Office2016教材\●Excel2016練習---2016-\Manual\06-関数練習\"/>
    </mc:Choice>
  </mc:AlternateContent>
  <bookViews>
    <workbookView xWindow="2790" yWindow="0" windowWidth="18150" windowHeight="946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0" i="1" l="1"/>
  <c r="E112" i="1"/>
  <c r="E104" i="1"/>
  <c r="E97" i="1"/>
  <c r="E93" i="1"/>
  <c r="M59" i="1"/>
  <c r="O58" i="1"/>
  <c r="O57" i="1"/>
  <c r="O56" i="1"/>
  <c r="O55" i="1"/>
  <c r="O54" i="1"/>
  <c r="O53" i="1"/>
  <c r="E61" i="1" s="1"/>
  <c r="O52" i="1"/>
  <c r="E50" i="1" s="1"/>
  <c r="O51" i="1"/>
  <c r="O50" i="1"/>
  <c r="O49" i="1"/>
  <c r="O59" i="1" s="1"/>
  <c r="O48" i="1"/>
  <c r="E43" i="1"/>
  <c r="E42" i="1"/>
  <c r="F41" i="1"/>
  <c r="E41" i="1"/>
  <c r="E40" i="1"/>
  <c r="E44" i="1" s="1"/>
  <c r="M32" i="1"/>
  <c r="O31" i="1"/>
  <c r="O30" i="1"/>
  <c r="O29" i="1"/>
  <c r="O28" i="1"/>
  <c r="O27" i="1"/>
  <c r="O26" i="1"/>
  <c r="O25" i="1"/>
  <c r="F43" i="1" s="1"/>
  <c r="E25" i="1"/>
  <c r="O24" i="1"/>
  <c r="O23" i="1"/>
  <c r="O22" i="1"/>
  <c r="O32" i="1" s="1"/>
  <c r="O21" i="1"/>
  <c r="F40" i="1" s="1"/>
  <c r="F42" i="1" l="1"/>
  <c r="F44" i="1" s="1"/>
  <c r="E73" i="1"/>
</calcChain>
</file>

<file path=xl/comments1.xml><?xml version="1.0" encoding="utf-8"?>
<comments xmlns="http://schemas.openxmlformats.org/spreadsheetml/2006/main">
  <authors>
    <author>根津良彦</author>
  </authors>
  <commentList>
    <comment ref="D31" authorId="0" shapeId="0">
      <text>
        <r>
          <rPr>
            <b/>
            <sz val="14"/>
            <color indexed="81"/>
            <rFont val="ＭＳ Ｐゴシック"/>
            <family val="3"/>
            <charset val="128"/>
          </rPr>
          <t>検索条件のセル</t>
        </r>
      </text>
    </comment>
    <comment ref="E40" authorId="0" shapeId="0">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t>
        </r>
        <r>
          <rPr>
            <b/>
            <sz val="14"/>
            <color indexed="12"/>
            <rFont val="ＭＳ Ｐゴシック"/>
            <family val="3"/>
            <charset val="128"/>
          </rPr>
          <t>$K$21:$K$31</t>
        </r>
        <r>
          <rPr>
            <b/>
            <sz val="14"/>
            <color indexed="81"/>
            <rFont val="ＭＳ Ｐゴシック"/>
            <family val="3"/>
            <charset val="128"/>
          </rPr>
          <t>,D40)</t>
        </r>
        <r>
          <rPr>
            <b/>
            <sz val="12"/>
            <color indexed="81"/>
            <rFont val="ＭＳ Ｐゴシック"/>
            <family val="3"/>
            <charset val="128"/>
          </rPr>
          <t xml:space="preserve">
</t>
        </r>
        <r>
          <rPr>
            <b/>
            <sz val="12"/>
            <color indexed="17"/>
            <rFont val="ＭＳ Ｐゴシック"/>
            <family val="3"/>
            <charset val="128"/>
          </rPr>
          <t>得意先</t>
        </r>
        <r>
          <rPr>
            <sz val="12"/>
            <color indexed="81"/>
            <rFont val="ＭＳ Ｐゴシック"/>
            <family val="3"/>
            <charset val="128"/>
          </rPr>
          <t>の範囲を絶対参照！</t>
        </r>
      </text>
    </comment>
    <comment ref="F40" authorId="0" shapeId="0">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t>
        </r>
        <r>
          <rPr>
            <b/>
            <sz val="14"/>
            <color indexed="12"/>
            <rFont val="ＭＳ Ｐゴシック"/>
            <family val="3"/>
            <charset val="128"/>
          </rPr>
          <t>$K$21:$K$31</t>
        </r>
        <r>
          <rPr>
            <b/>
            <sz val="14"/>
            <color indexed="81"/>
            <rFont val="ＭＳ Ｐゴシック"/>
            <family val="3"/>
            <charset val="128"/>
          </rPr>
          <t>,D40,</t>
        </r>
        <r>
          <rPr>
            <b/>
            <sz val="14"/>
            <color indexed="12"/>
            <rFont val="ＭＳ Ｐゴシック"/>
            <family val="3"/>
            <charset val="128"/>
          </rPr>
          <t>$O$21:$O$31</t>
        </r>
        <r>
          <rPr>
            <b/>
            <sz val="14"/>
            <color indexed="81"/>
            <rFont val="ＭＳ Ｐゴシック"/>
            <family val="3"/>
            <charset val="128"/>
          </rPr>
          <t>)</t>
        </r>
        <r>
          <rPr>
            <b/>
            <sz val="12"/>
            <color indexed="81"/>
            <rFont val="ＭＳ Ｐゴシック"/>
            <family val="3"/>
            <charset val="128"/>
          </rPr>
          <t xml:space="preserve">
</t>
        </r>
        <r>
          <rPr>
            <b/>
            <sz val="12"/>
            <color indexed="17"/>
            <rFont val="ＭＳ Ｐゴシック"/>
            <family val="3"/>
            <charset val="128"/>
          </rPr>
          <t>得意先</t>
        </r>
        <r>
          <rPr>
            <sz val="12"/>
            <color indexed="81"/>
            <rFont val="ＭＳ Ｐゴシック"/>
            <family val="3"/>
            <charset val="128"/>
          </rPr>
          <t>と</t>
        </r>
        <r>
          <rPr>
            <b/>
            <sz val="12"/>
            <color indexed="17"/>
            <rFont val="ＭＳ Ｐゴシック"/>
            <family val="3"/>
            <charset val="128"/>
          </rPr>
          <t>金額</t>
        </r>
        <r>
          <rPr>
            <sz val="12"/>
            <color indexed="81"/>
            <rFont val="ＭＳ Ｐゴシック"/>
            <family val="3"/>
            <charset val="128"/>
          </rPr>
          <t>の範囲を絶対参照！</t>
        </r>
      </text>
    </comment>
    <comment ref="E50" authorId="0" shapeId="0">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(N48:N58,"</t>
        </r>
        <r>
          <rPr>
            <b/>
            <sz val="14"/>
            <color indexed="12"/>
            <rFont val="ＭＳ Ｐゴシック"/>
            <family val="3"/>
            <charset val="128"/>
          </rPr>
          <t>&gt;=5000</t>
        </r>
        <r>
          <rPr>
            <b/>
            <sz val="14"/>
            <color indexed="81"/>
            <rFont val="ＭＳ Ｐゴシック"/>
            <family val="3"/>
            <charset val="128"/>
          </rPr>
          <t>",O48:O58)</t>
        </r>
        <r>
          <rPr>
            <b/>
            <sz val="12"/>
            <color indexed="81"/>
            <rFont val="ＭＳ Ｐゴシック"/>
            <family val="3"/>
            <charset val="128"/>
          </rPr>
          <t xml:space="preserve">
</t>
        </r>
        <r>
          <rPr>
            <sz val="12"/>
            <color indexed="81"/>
            <rFont val="ＭＳ Ｐゴシック"/>
            <family val="3"/>
            <charset val="128"/>
          </rPr>
          <t>単価５，０００以上は＝「 &gt;=5000 」と設定
※大きい：５０００を含む以上</t>
        </r>
      </text>
    </comment>
    <comment ref="E61" authorId="0" shapeId="0">
      <text>
        <r>
          <rPr>
            <b/>
            <sz val="14"/>
            <color indexed="81"/>
            <rFont val="ＭＳ Ｐゴシック"/>
            <family val="3"/>
            <charset val="128"/>
          </rPr>
          <t>=</t>
        </r>
        <r>
          <rPr>
            <b/>
            <sz val="14"/>
            <color indexed="10"/>
            <rFont val="ＭＳ Ｐゴシック"/>
            <family val="3"/>
            <charset val="128"/>
          </rPr>
          <t>DSUM</t>
        </r>
        <r>
          <rPr>
            <b/>
            <sz val="14"/>
            <color indexed="81"/>
            <rFont val="ＭＳ Ｐゴシック"/>
            <family val="3"/>
            <charset val="128"/>
          </rPr>
          <t>(J47:O59,O47,E65:F66)</t>
        </r>
      </text>
    </comment>
    <comment ref="E73" authorId="0" shapeId="0">
      <text>
        <r>
          <rPr>
            <b/>
            <sz val="14"/>
            <color indexed="81"/>
            <rFont val="ＭＳ Ｐゴシック"/>
            <family val="3"/>
            <charset val="128"/>
          </rPr>
          <t>=</t>
        </r>
        <r>
          <rPr>
            <b/>
            <sz val="14"/>
            <color indexed="10"/>
            <rFont val="ＭＳ Ｐゴシック"/>
            <family val="3"/>
            <charset val="128"/>
          </rPr>
          <t>DAVERAGE</t>
        </r>
        <r>
          <rPr>
            <b/>
            <sz val="14"/>
            <color indexed="81"/>
            <rFont val="ＭＳ Ｐゴシック"/>
            <family val="3"/>
            <charset val="128"/>
          </rPr>
          <t>(J47:O59,O47,E76:F77)</t>
        </r>
      </text>
    </comment>
    <comment ref="E93" authorId="0" shapeId="0">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(M90:M100,"東京都</t>
        </r>
        <r>
          <rPr>
            <b/>
            <sz val="14"/>
            <color indexed="10"/>
            <rFont val="ＭＳ Ｐゴシック"/>
            <family val="3"/>
            <charset val="128"/>
          </rPr>
          <t>*</t>
        </r>
        <r>
          <rPr>
            <b/>
            <sz val="14"/>
            <color indexed="81"/>
            <rFont val="ＭＳ Ｐゴシック"/>
            <family val="3"/>
            <charset val="128"/>
          </rPr>
          <t>")</t>
        </r>
        <r>
          <rPr>
            <b/>
            <sz val="12"/>
            <color indexed="81"/>
            <rFont val="ＭＳ Ｐゴシック"/>
            <family val="3"/>
            <charset val="128"/>
          </rPr>
          <t xml:space="preserve">
</t>
        </r>
        <r>
          <rPr>
            <sz val="12"/>
            <color indexed="81"/>
            <rFont val="ＭＳ Ｐゴシック"/>
            <family val="3"/>
            <charset val="128"/>
          </rPr>
          <t>キーポイントは、「検索条件」の設定です。
｛東京都｝では検索不可ですので、</t>
        </r>
        <r>
          <rPr>
            <b/>
            <sz val="12"/>
            <color indexed="12"/>
            <rFont val="ＭＳ Ｐゴシック"/>
            <family val="3"/>
            <charset val="128"/>
          </rPr>
          <t>東京都と入力した後ろに
「</t>
        </r>
        <r>
          <rPr>
            <b/>
            <sz val="12"/>
            <color indexed="10"/>
            <rFont val="ＭＳ Ｐゴシック"/>
            <family val="3"/>
            <charset val="128"/>
          </rPr>
          <t>*</t>
        </r>
        <r>
          <rPr>
            <b/>
            <sz val="12"/>
            <color indexed="12"/>
            <rFont val="ＭＳ Ｐゴシック"/>
            <family val="3"/>
            <charset val="128"/>
          </rPr>
          <t>(ｱｽﾀﾘｽｸ)」を入力します</t>
        </r>
        <r>
          <rPr>
            <sz val="12"/>
            <color indexed="81"/>
            <rFont val="ＭＳ Ｐゴシック"/>
            <family val="3"/>
            <charset val="128"/>
          </rPr>
          <t>。《</t>
        </r>
        <r>
          <rPr>
            <b/>
            <sz val="12"/>
            <color indexed="81"/>
            <rFont val="ＭＳ Ｐゴシック"/>
            <family val="3"/>
            <charset val="128"/>
          </rPr>
          <t>ﾜｲﾙｯﾄﾞｶｰﾄﾞ</t>
        </r>
        <r>
          <rPr>
            <sz val="12"/>
            <color indexed="81"/>
            <rFont val="ＭＳ Ｐゴシック"/>
            <family val="3"/>
            <charset val="128"/>
          </rPr>
          <t xml:space="preserve">》
これで、「東京都」から始まる文字列の検索になります。
</t>
        </r>
        <r>
          <rPr>
            <sz val="12"/>
            <color indexed="17"/>
            <rFont val="ＭＳ Ｐゴシック"/>
            <family val="3"/>
            <charset val="128"/>
          </rPr>
          <t>「東京</t>
        </r>
        <r>
          <rPr>
            <sz val="12"/>
            <color indexed="10"/>
            <rFont val="ＭＳ Ｐゴシック"/>
            <family val="3"/>
            <charset val="128"/>
          </rPr>
          <t>*</t>
        </r>
        <r>
          <rPr>
            <sz val="12"/>
            <color indexed="17"/>
            <rFont val="ＭＳ Ｐゴシック"/>
            <family val="3"/>
            <charset val="128"/>
          </rPr>
          <t>」あるいは「東</t>
        </r>
        <r>
          <rPr>
            <sz val="12"/>
            <color indexed="10"/>
            <rFont val="ＭＳ Ｐゴシック"/>
            <family val="3"/>
            <charset val="128"/>
          </rPr>
          <t>*</t>
        </r>
        <r>
          <rPr>
            <sz val="12"/>
            <color indexed="17"/>
            <rFont val="ＭＳ Ｐゴシック"/>
            <family val="3"/>
            <charset val="128"/>
          </rPr>
          <t>」でも良い</t>
        </r>
        <r>
          <rPr>
            <sz val="12"/>
            <color indexed="81"/>
            <rFont val="ＭＳ Ｐゴシック"/>
            <family val="3"/>
            <charset val="128"/>
          </rPr>
          <t>わけです。</t>
        </r>
      </text>
    </comment>
    <comment ref="E97" authorId="0" shapeId="0">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(L90:L100,"</t>
        </r>
        <r>
          <rPr>
            <b/>
            <sz val="14"/>
            <color indexed="12"/>
            <rFont val="ＭＳ Ｐゴシック"/>
            <family val="3"/>
            <charset val="128"/>
          </rPr>
          <t>&lt;30</t>
        </r>
        <r>
          <rPr>
            <b/>
            <sz val="14"/>
            <color indexed="81"/>
            <rFont val="ＭＳ Ｐゴシック"/>
            <family val="3"/>
            <charset val="128"/>
          </rPr>
          <t>")</t>
        </r>
      </text>
    </comment>
    <comment ref="E104" authorId="0" shapeId="0">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(M90:M1001,"神奈川県</t>
        </r>
        <r>
          <rPr>
            <b/>
            <sz val="14"/>
            <color indexed="10"/>
            <rFont val="ＭＳ Ｐゴシック"/>
            <family val="3"/>
            <charset val="128"/>
          </rPr>
          <t>*</t>
        </r>
        <r>
          <rPr>
            <b/>
            <sz val="14"/>
            <color indexed="81"/>
            <rFont val="ＭＳ Ｐゴシック"/>
            <family val="3"/>
            <charset val="128"/>
          </rPr>
          <t>",O90:O100)</t>
        </r>
        <r>
          <rPr>
            <b/>
            <sz val="12"/>
            <color indexed="81"/>
            <rFont val="ＭＳ Ｐゴシック"/>
            <family val="3"/>
            <charset val="128"/>
          </rPr>
          <t xml:space="preserve">
</t>
        </r>
        <r>
          <rPr>
            <sz val="12"/>
            <color indexed="81"/>
            <rFont val="ＭＳ Ｐゴシック"/>
            <family val="3"/>
            <charset val="128"/>
          </rPr>
          <t>検索条件＝「</t>
        </r>
        <r>
          <rPr>
            <b/>
            <sz val="12"/>
            <color indexed="81"/>
            <rFont val="ＭＳ Ｐゴシック"/>
            <family val="3"/>
            <charset val="128"/>
          </rPr>
          <t>神奈川県</t>
        </r>
        <r>
          <rPr>
            <b/>
            <sz val="12"/>
            <color indexed="10"/>
            <rFont val="ＭＳ Ｐゴシック"/>
            <family val="3"/>
            <charset val="128"/>
          </rPr>
          <t>*</t>
        </r>
        <r>
          <rPr>
            <sz val="12"/>
            <color indexed="81"/>
            <rFont val="ＭＳ Ｐゴシック"/>
            <family val="3"/>
            <charset val="128"/>
          </rPr>
          <t>」　　《</t>
        </r>
        <r>
          <rPr>
            <b/>
            <sz val="12"/>
            <color indexed="81"/>
            <rFont val="ＭＳ Ｐゴシック"/>
            <family val="3"/>
            <charset val="128"/>
          </rPr>
          <t>ﾜｲﾙﾄﾞｶｰﾄ</t>
        </r>
        <r>
          <rPr>
            <sz val="12"/>
            <color indexed="81"/>
            <rFont val="ＭＳ Ｐゴシック"/>
            <family val="3"/>
            <charset val="128"/>
          </rPr>
          <t>ﾞ》</t>
        </r>
      </text>
    </comment>
    <comment ref="E112" authorId="0" shapeId="0">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(O90:O100,"</t>
        </r>
        <r>
          <rPr>
            <b/>
            <sz val="14"/>
            <color indexed="12"/>
            <rFont val="ＭＳ Ｐゴシック"/>
            <family val="3"/>
            <charset val="128"/>
          </rPr>
          <t>&gt;=50000</t>
        </r>
        <r>
          <rPr>
            <b/>
            <sz val="14"/>
            <color indexed="81"/>
            <rFont val="ＭＳ Ｐゴシック"/>
            <family val="3"/>
            <charset val="128"/>
          </rPr>
          <t>",O90:O100)</t>
        </r>
      </text>
    </comment>
    <comment ref="E120" authorId="0" shapeId="0">
      <text>
        <r>
          <rPr>
            <b/>
            <sz val="14"/>
            <color indexed="81"/>
            <rFont val="ＭＳ Ｐゴシック"/>
            <family val="3"/>
            <charset val="128"/>
          </rPr>
          <t>=</t>
        </r>
        <r>
          <rPr>
            <b/>
            <sz val="14"/>
            <color indexed="10"/>
            <rFont val="ＭＳ Ｐゴシック"/>
            <family val="3"/>
            <charset val="128"/>
          </rPr>
          <t>DSUM</t>
        </r>
        <r>
          <rPr>
            <b/>
            <sz val="14"/>
            <color indexed="81"/>
            <rFont val="ＭＳ Ｐゴシック"/>
            <family val="3"/>
            <charset val="128"/>
          </rPr>
          <t>(J89:O100,O89,E123:F124)</t>
        </r>
      </text>
    </comment>
  </commentList>
</comments>
</file>

<file path=xl/sharedStrings.xml><?xml version="1.0" encoding="utf-8"?>
<sst xmlns="http://schemas.openxmlformats.org/spreadsheetml/2006/main" count="187" uniqueCount="112">
  <si>
    <t>日付</t>
    <rPh sb="0" eb="2">
      <t>ヒヅケ</t>
    </rPh>
    <phoneticPr fontId="3"/>
  </si>
  <si>
    <t>得意先</t>
    <rPh sb="0" eb="3">
      <t>トクイサキ</t>
    </rPh>
    <phoneticPr fontId="3"/>
  </si>
  <si>
    <t>商品</t>
    <rPh sb="0" eb="2">
      <t>ショウヒン</t>
    </rPh>
    <phoneticPr fontId="3"/>
  </si>
  <si>
    <t>仕入数</t>
    <rPh sb="0" eb="2">
      <t>シイレ</t>
    </rPh>
    <rPh sb="2" eb="3">
      <t>スウ</t>
    </rPh>
    <phoneticPr fontId="3"/>
  </si>
  <si>
    <t>単価</t>
    <rPh sb="0" eb="2">
      <t>タンカ</t>
    </rPh>
    <phoneticPr fontId="3"/>
  </si>
  <si>
    <t>金額</t>
    <rPh sb="0" eb="2">
      <t>キンガク</t>
    </rPh>
    <phoneticPr fontId="3"/>
  </si>
  <si>
    <t>㈱A</t>
    <phoneticPr fontId="3"/>
  </si>
  <si>
    <t>A００１</t>
    <phoneticPr fontId="3"/>
  </si>
  <si>
    <t>（問題１）</t>
    <rPh sb="1" eb="3">
      <t>モンダイ</t>
    </rPh>
    <phoneticPr fontId="3"/>
  </si>
  <si>
    <t>㈲C</t>
    <phoneticPr fontId="3"/>
  </si>
  <si>
    <t>C２００</t>
    <phoneticPr fontId="3"/>
  </si>
  <si>
    <t>B商店</t>
    <rPh sb="1" eb="3">
      <t>ショウテン</t>
    </rPh>
    <phoneticPr fontId="3"/>
  </si>
  <si>
    <t>B３００</t>
    <phoneticPr fontId="3"/>
  </si>
  <si>
    <t>回</t>
    <rPh sb="0" eb="1">
      <t>カイ</t>
    </rPh>
    <phoneticPr fontId="3"/>
  </si>
  <si>
    <t>㈱A</t>
    <phoneticPr fontId="3"/>
  </si>
  <si>
    <t>A００６</t>
    <phoneticPr fontId="3"/>
  </si>
  <si>
    <t>答</t>
    <rPh sb="0" eb="1">
      <t>コタエ</t>
    </rPh>
    <phoneticPr fontId="3"/>
  </si>
  <si>
    <t>D販売</t>
    <rPh sb="1" eb="3">
      <t>ハンバイ</t>
    </rPh>
    <phoneticPr fontId="3"/>
  </si>
  <si>
    <t>D７００</t>
    <phoneticPr fontId="3"/>
  </si>
  <si>
    <t>D７７０</t>
    <phoneticPr fontId="3"/>
  </si>
  <si>
    <t>㈲C</t>
    <phoneticPr fontId="3"/>
  </si>
  <si>
    <t>C２５０</t>
    <phoneticPr fontId="3"/>
  </si>
  <si>
    <t>（問題２）</t>
    <rPh sb="1" eb="3">
      <t>モンダイ</t>
    </rPh>
    <phoneticPr fontId="3"/>
  </si>
  <si>
    <t>以下の表を完成します。</t>
    <rPh sb="0" eb="2">
      <t>イカ</t>
    </rPh>
    <rPh sb="3" eb="4">
      <t>ヒョウ</t>
    </rPh>
    <rPh sb="5" eb="7">
      <t>カンセイ</t>
    </rPh>
    <phoneticPr fontId="3"/>
  </si>
  <si>
    <t>B３３０</t>
    <phoneticPr fontId="3"/>
  </si>
  <si>
    <t>A００８</t>
    <phoneticPr fontId="3"/>
  </si>
  <si>
    <t>取引数</t>
    <rPh sb="0" eb="1">
      <t>トリ</t>
    </rPh>
    <rPh sb="1" eb="3">
      <t>ヒキスウ</t>
    </rPh>
    <phoneticPr fontId="3"/>
  </si>
  <si>
    <t>㈱A</t>
    <phoneticPr fontId="3"/>
  </si>
  <si>
    <t>㈲C</t>
    <phoneticPr fontId="3"/>
  </si>
  <si>
    <t>C220</t>
    <phoneticPr fontId="3"/>
  </si>
  <si>
    <t>合計</t>
    <rPh sb="0" eb="2">
      <t>ゴウケイ</t>
    </rPh>
    <phoneticPr fontId="3"/>
  </si>
  <si>
    <t>㈲C</t>
    <phoneticPr fontId="3"/>
  </si>
  <si>
    <t>㈱A</t>
    <phoneticPr fontId="3"/>
  </si>
  <si>
    <t>㈲C</t>
    <phoneticPr fontId="3"/>
  </si>
  <si>
    <t>（問題３）</t>
    <rPh sb="1" eb="3">
      <t>モンダイ</t>
    </rPh>
    <phoneticPr fontId="3"/>
  </si>
  <si>
    <t>円</t>
    <rPh sb="0" eb="1">
      <t>エン</t>
    </rPh>
    <phoneticPr fontId="3"/>
  </si>
  <si>
    <t>㈲C</t>
    <phoneticPr fontId="3"/>
  </si>
  <si>
    <t>C２００</t>
    <phoneticPr fontId="3"/>
  </si>
  <si>
    <t>B３００</t>
    <phoneticPr fontId="3"/>
  </si>
  <si>
    <t>㈱A</t>
    <phoneticPr fontId="3"/>
  </si>
  <si>
    <t>A００６</t>
    <phoneticPr fontId="3"/>
  </si>
  <si>
    <t>D７００</t>
    <phoneticPr fontId="3"/>
  </si>
  <si>
    <t>D７７０</t>
    <phoneticPr fontId="3"/>
  </si>
  <si>
    <t>C２５０</t>
    <phoneticPr fontId="3"/>
  </si>
  <si>
    <t>B３３０</t>
    <phoneticPr fontId="3"/>
  </si>
  <si>
    <t>（問題４）</t>
    <rPh sb="1" eb="3">
      <t>モンダイ</t>
    </rPh>
    <phoneticPr fontId="3"/>
  </si>
  <si>
    <t>A００８</t>
    <phoneticPr fontId="3"/>
  </si>
  <si>
    <t>C220</t>
    <phoneticPr fontId="3"/>
  </si>
  <si>
    <t>この条件を指定する表が大切です。</t>
    <rPh sb="2" eb="4">
      <t>ジョウケン</t>
    </rPh>
    <rPh sb="5" eb="7">
      <t>シテイ</t>
    </rPh>
    <rPh sb="9" eb="10">
      <t>ヒョウ</t>
    </rPh>
    <rPh sb="11" eb="13">
      <t>タイセツ</t>
    </rPh>
    <phoneticPr fontId="3"/>
  </si>
  <si>
    <t>条件表</t>
    <rPh sb="0" eb="2">
      <t>ジョウケン</t>
    </rPh>
    <rPh sb="2" eb="3">
      <t>ヒョウ</t>
    </rPh>
    <phoneticPr fontId="3"/>
  </si>
  <si>
    <t>→</t>
    <phoneticPr fontId="3"/>
  </si>
  <si>
    <t>&gt;=5000</t>
    <phoneticPr fontId="3"/>
  </si>
  <si>
    <t>&gt;=5</t>
    <phoneticPr fontId="3"/>
  </si>
  <si>
    <t>（問題５）</t>
    <rPh sb="1" eb="3">
      <t>モンダイ</t>
    </rPh>
    <phoneticPr fontId="3"/>
  </si>
  <si>
    <t>&gt;=3</t>
    <phoneticPr fontId="3"/>
  </si>
  <si>
    <t>名前</t>
    <rPh sb="0" eb="2">
      <t>ナマエ</t>
    </rPh>
    <phoneticPr fontId="3"/>
  </si>
  <si>
    <t>性別</t>
    <rPh sb="0" eb="2">
      <t>セイベツ</t>
    </rPh>
    <phoneticPr fontId="3"/>
  </si>
  <si>
    <t>年齢</t>
    <rPh sb="0" eb="2">
      <t>ネンレイ</t>
    </rPh>
    <phoneticPr fontId="3"/>
  </si>
  <si>
    <t>住所</t>
    <rPh sb="0" eb="2">
      <t>ジュウショ</t>
    </rPh>
    <phoneticPr fontId="3"/>
  </si>
  <si>
    <t>買上額</t>
    <rPh sb="0" eb="2">
      <t>カイアゲ</t>
    </rPh>
    <rPh sb="2" eb="3">
      <t>ガク</t>
    </rPh>
    <phoneticPr fontId="3"/>
  </si>
  <si>
    <t>青木</t>
    <rPh sb="0" eb="2">
      <t>アオキ</t>
    </rPh>
    <phoneticPr fontId="3"/>
  </si>
  <si>
    <t>男</t>
    <rPh sb="0" eb="1">
      <t>オトコ</t>
    </rPh>
    <phoneticPr fontId="3"/>
  </si>
  <si>
    <t>東京都港区</t>
    <rPh sb="3" eb="5">
      <t>ミナトク</t>
    </rPh>
    <phoneticPr fontId="3"/>
  </si>
  <si>
    <t>今井</t>
    <rPh sb="0" eb="2">
      <t>イマイ</t>
    </rPh>
    <phoneticPr fontId="3"/>
  </si>
  <si>
    <t>女</t>
    <rPh sb="0" eb="1">
      <t>オンナ</t>
    </rPh>
    <phoneticPr fontId="3"/>
  </si>
  <si>
    <t>千葉県千葉市</t>
    <rPh sb="3" eb="6">
      <t>チバシ</t>
    </rPh>
    <phoneticPr fontId="3"/>
  </si>
  <si>
    <t>検索条件に注意</t>
    <rPh sb="0" eb="2">
      <t>ケンサク</t>
    </rPh>
    <rPh sb="2" eb="4">
      <t>ジョウケン</t>
    </rPh>
    <rPh sb="5" eb="7">
      <t>チュウイ</t>
    </rPh>
    <phoneticPr fontId="3"/>
  </si>
  <si>
    <t>人</t>
    <rPh sb="0" eb="1">
      <t>ニン</t>
    </rPh>
    <phoneticPr fontId="3"/>
  </si>
  <si>
    <t>神田</t>
    <rPh sb="0" eb="2">
      <t>カンダ</t>
    </rPh>
    <phoneticPr fontId="3"/>
  </si>
  <si>
    <t>東京都江東区</t>
    <rPh sb="3" eb="6">
      <t>コウトウク</t>
    </rPh>
    <phoneticPr fontId="3"/>
  </si>
  <si>
    <t>宮崎</t>
    <rPh sb="0" eb="2">
      <t>ミヤザキ</t>
    </rPh>
    <phoneticPr fontId="3"/>
  </si>
  <si>
    <t>千葉県習志野市</t>
    <rPh sb="3" eb="7">
      <t>ナラシノシ</t>
    </rPh>
    <phoneticPr fontId="3"/>
  </si>
  <si>
    <t>伊藤</t>
    <rPh sb="0" eb="2">
      <t>イトウ</t>
    </rPh>
    <phoneticPr fontId="3"/>
  </si>
  <si>
    <t>神奈川県藤沢市</t>
    <rPh sb="4" eb="6">
      <t>フジサワシ</t>
    </rPh>
    <rPh sb="6" eb="7">
      <t>シ</t>
    </rPh>
    <phoneticPr fontId="3"/>
  </si>
  <si>
    <t>黒木</t>
    <rPh sb="0" eb="2">
      <t>クロキ</t>
    </rPh>
    <phoneticPr fontId="3"/>
  </si>
  <si>
    <t>東京都練馬区</t>
    <rPh sb="3" eb="6">
      <t>ネリマク</t>
    </rPh>
    <phoneticPr fontId="3"/>
  </si>
  <si>
    <t>佐藤</t>
    <rPh sb="0" eb="2">
      <t>サトウ</t>
    </rPh>
    <phoneticPr fontId="3"/>
  </si>
  <si>
    <t>東京都世田谷区</t>
    <rPh sb="3" eb="7">
      <t>セタガヤク</t>
    </rPh>
    <phoneticPr fontId="3"/>
  </si>
  <si>
    <t>南田</t>
    <rPh sb="0" eb="2">
      <t>ミナミダ</t>
    </rPh>
    <phoneticPr fontId="3"/>
  </si>
  <si>
    <t>東京都品川区</t>
    <rPh sb="3" eb="6">
      <t>シナガワク</t>
    </rPh>
    <phoneticPr fontId="3"/>
  </si>
  <si>
    <t>西尾</t>
    <rPh sb="0" eb="1">
      <t>ニシ</t>
    </rPh>
    <rPh sb="1" eb="2">
      <t>オ</t>
    </rPh>
    <phoneticPr fontId="3"/>
  </si>
  <si>
    <t>神奈川県川崎市</t>
    <rPh sb="4" eb="6">
      <t>カワサキシ</t>
    </rPh>
    <rPh sb="6" eb="7">
      <t>シ</t>
    </rPh>
    <phoneticPr fontId="3"/>
  </si>
  <si>
    <t>東山</t>
    <rPh sb="0" eb="2">
      <t>ヒガシヤマ</t>
    </rPh>
    <phoneticPr fontId="3"/>
  </si>
  <si>
    <t>東京都千代田区</t>
    <rPh sb="3" eb="7">
      <t>チヨダク</t>
    </rPh>
    <phoneticPr fontId="3"/>
  </si>
  <si>
    <t>北野</t>
    <rPh sb="0" eb="2">
      <t>キタノ</t>
    </rPh>
    <phoneticPr fontId="3"/>
  </si>
  <si>
    <t>神奈川県鎌倉市</t>
    <rPh sb="4" eb="7">
      <t>カマクラシ</t>
    </rPh>
    <phoneticPr fontId="3"/>
  </si>
  <si>
    <t>東京都在住の男50,000円以上の買上者合計</t>
    <rPh sb="0" eb="2">
      <t>トウキョウ</t>
    </rPh>
    <rPh sb="2" eb="3">
      <t>ト</t>
    </rPh>
    <rPh sb="3" eb="5">
      <t>ザイジュウ</t>
    </rPh>
    <rPh sb="6" eb="7">
      <t>ダンジョ</t>
    </rPh>
    <rPh sb="13" eb="14">
      <t>エン</t>
    </rPh>
    <rPh sb="14" eb="16">
      <t>イジョウ</t>
    </rPh>
    <rPh sb="17" eb="19">
      <t>カイアゲ</t>
    </rPh>
    <rPh sb="19" eb="20">
      <t>シャ</t>
    </rPh>
    <rPh sb="20" eb="22">
      <t>ゴウケイ</t>
    </rPh>
    <phoneticPr fontId="3"/>
  </si>
  <si>
    <t>複数の条件の場合</t>
    <rPh sb="0" eb="2">
      <t>フクスウ</t>
    </rPh>
    <rPh sb="3" eb="5">
      <t>ジョウケン</t>
    </rPh>
    <rPh sb="6" eb="8">
      <t>バアイ</t>
    </rPh>
    <phoneticPr fontId="3"/>
  </si>
  <si>
    <t>→</t>
    <phoneticPr fontId="3"/>
  </si>
  <si>
    <t>性別</t>
    <rPh sb="0" eb="2">
      <t>セイベツ</t>
    </rPh>
    <phoneticPr fontId="4"/>
  </si>
  <si>
    <t>住所</t>
    <rPh sb="0" eb="2">
      <t>ジュウショ</t>
    </rPh>
    <phoneticPr fontId="4"/>
  </si>
  <si>
    <t>買上額</t>
    <rPh sb="0" eb="2">
      <t>カイアゲ</t>
    </rPh>
    <rPh sb="2" eb="3">
      <t>ガク</t>
    </rPh>
    <phoneticPr fontId="4"/>
  </si>
  <si>
    <t>男</t>
    <rPh sb="0" eb="1">
      <t>オトコ</t>
    </rPh>
    <phoneticPr fontId="4"/>
  </si>
  <si>
    <t>&gt;=50000</t>
  </si>
  <si>
    <r>
      <t>■</t>
    </r>
    <r>
      <rPr>
        <sz val="12"/>
        <color theme="1"/>
        <rFont val="ＭＳ ゴシック"/>
        <family val="3"/>
        <charset val="128"/>
      </rPr>
      <t>に計算式を設定しましょう。</t>
    </r>
    <phoneticPr fontId="3"/>
  </si>
  <si>
    <r>
      <t>取引回数</t>
    </r>
    <r>
      <rPr>
        <sz val="12"/>
        <color theme="1"/>
        <rFont val="ＭＳ ゴシック"/>
        <family val="3"/>
        <charset val="128"/>
      </rPr>
      <t>は</t>
    </r>
    <r>
      <rPr>
        <sz val="12"/>
        <color indexed="17"/>
        <rFont val="ＭＳ ゴシック"/>
        <family val="3"/>
        <charset val="128"/>
      </rPr>
      <t>何回</t>
    </r>
    <r>
      <rPr>
        <sz val="12"/>
        <color theme="1"/>
        <rFont val="ＭＳ ゴシック"/>
        <family val="3"/>
        <charset val="128"/>
      </rPr>
      <t>でしょう。</t>
    </r>
    <rPh sb="0" eb="2">
      <t>トリヒキ</t>
    </rPh>
    <rPh sb="2" eb="3">
      <t>カイ</t>
    </rPh>
    <rPh sb="3" eb="4">
      <t>ケンスウ</t>
    </rPh>
    <rPh sb="5" eb="6">
      <t>ナンケン</t>
    </rPh>
    <rPh sb="6" eb="7">
      <t>カイ</t>
    </rPh>
    <phoneticPr fontId="3"/>
  </si>
  <si>
    <r>
      <t>=</t>
    </r>
    <r>
      <rPr>
        <sz val="12"/>
        <color indexed="10"/>
        <rFont val="ＭＳ ゴシック"/>
        <family val="3"/>
        <charset val="128"/>
      </rPr>
      <t>COUNTA</t>
    </r>
    <r>
      <rPr>
        <sz val="12"/>
        <color theme="1"/>
        <rFont val="ＭＳ ゴシック"/>
        <family val="3"/>
        <charset val="128"/>
      </rPr>
      <t>(K21:K31)</t>
    </r>
    <phoneticPr fontId="3"/>
  </si>
  <si>
    <r>
      <t>②</t>
    </r>
    <r>
      <rPr>
        <b/>
        <sz val="12"/>
        <rFont val="ＭＳ ゴシック"/>
        <family val="3"/>
        <charset val="128"/>
      </rPr>
      <t>仕入数５個以上</t>
    </r>
    <rPh sb="1" eb="3">
      <t>シイレ</t>
    </rPh>
    <rPh sb="3" eb="4">
      <t>スウ</t>
    </rPh>
    <rPh sb="5" eb="6">
      <t>コ</t>
    </rPh>
    <rPh sb="6" eb="8">
      <t>イジョウ</t>
    </rPh>
    <phoneticPr fontId="3"/>
  </si>
  <si>
    <r>
      <t>の</t>
    </r>
    <r>
      <rPr>
        <sz val="12"/>
        <color indexed="17"/>
        <rFont val="ＭＳ ゴシック"/>
        <family val="3"/>
        <charset val="128"/>
      </rPr>
      <t>合計金額</t>
    </r>
    <r>
      <rPr>
        <sz val="12"/>
        <color theme="1"/>
        <rFont val="ＭＳ ゴシック"/>
        <family val="3"/>
        <charset val="128"/>
      </rPr>
      <t>を求めましょう。</t>
    </r>
    <rPh sb="1" eb="3">
      <t>ゴウケイ</t>
    </rPh>
    <rPh sb="3" eb="5">
      <t>キンガク</t>
    </rPh>
    <rPh sb="6" eb="7">
      <t>モト</t>
    </rPh>
    <phoneticPr fontId="3"/>
  </si>
  <si>
    <r>
      <t>必ず、表のデータと</t>
    </r>
    <r>
      <rPr>
        <b/>
        <sz val="12"/>
        <color indexed="10"/>
        <rFont val="ＭＳ ゴシック"/>
        <family val="3"/>
        <charset val="128"/>
      </rPr>
      <t>同一の文字列を使用</t>
    </r>
    <r>
      <rPr>
        <sz val="12"/>
        <color indexed="10"/>
        <rFont val="ＭＳ ゴシック"/>
        <family val="3"/>
        <charset val="128"/>
      </rPr>
      <t>！</t>
    </r>
    <rPh sb="0" eb="1">
      <t>カナラ</t>
    </rPh>
    <rPh sb="3" eb="4">
      <t>ヒョウ</t>
    </rPh>
    <rPh sb="9" eb="11">
      <t>ドウイツ</t>
    </rPh>
    <rPh sb="12" eb="15">
      <t>モジレツ</t>
    </rPh>
    <rPh sb="16" eb="18">
      <t>シヨウ</t>
    </rPh>
    <phoneticPr fontId="3"/>
  </si>
  <si>
    <r>
      <t>Ｄ販売</t>
    </r>
    <r>
      <rPr>
        <sz val="12"/>
        <color theme="1"/>
        <rFont val="ＭＳ ゴシック"/>
        <family val="3"/>
        <charset val="128"/>
      </rPr>
      <t>の、</t>
    </r>
    <r>
      <rPr>
        <b/>
        <sz val="12"/>
        <rFont val="ＭＳ ゴシック"/>
        <family val="3"/>
        <charset val="128"/>
      </rPr>
      <t>仕入数３以上</t>
    </r>
    <r>
      <rPr>
        <sz val="12"/>
        <color theme="1"/>
        <rFont val="ＭＳ ゴシック"/>
        <family val="3"/>
        <charset val="128"/>
      </rPr>
      <t>の</t>
    </r>
    <r>
      <rPr>
        <sz val="12"/>
        <color indexed="17"/>
        <rFont val="ＭＳ ゴシック"/>
        <family val="3"/>
        <charset val="128"/>
      </rPr>
      <t>平均金額</t>
    </r>
    <r>
      <rPr>
        <sz val="12"/>
        <color theme="1"/>
        <rFont val="ＭＳ ゴシック"/>
        <family val="3"/>
        <charset val="128"/>
      </rPr>
      <t>を求めましょう。</t>
    </r>
    <rPh sb="1" eb="3">
      <t>ハンバイ</t>
    </rPh>
    <rPh sb="5" eb="7">
      <t>シイレ</t>
    </rPh>
    <rPh sb="7" eb="8">
      <t>スウ</t>
    </rPh>
    <rPh sb="9" eb="11">
      <t>イジョウ</t>
    </rPh>
    <rPh sb="12" eb="14">
      <t>ヘイキン</t>
    </rPh>
    <rPh sb="14" eb="16">
      <t>キンガク</t>
    </rPh>
    <rPh sb="17" eb="18">
      <t>モト</t>
    </rPh>
    <phoneticPr fontId="3"/>
  </si>
  <si>
    <r>
      <t>右の表で</t>
    </r>
    <r>
      <rPr>
        <b/>
        <sz val="12"/>
        <rFont val="ＭＳ ゴシック"/>
        <family val="3"/>
        <charset val="128"/>
      </rPr>
      <t>東京都在住者</t>
    </r>
    <r>
      <rPr>
        <sz val="12"/>
        <color theme="1"/>
        <rFont val="ＭＳ ゴシック"/>
        <family val="3"/>
        <charset val="128"/>
      </rPr>
      <t>は</t>
    </r>
    <r>
      <rPr>
        <sz val="12"/>
        <color indexed="17"/>
        <rFont val="ＭＳ ゴシック"/>
        <family val="3"/>
        <charset val="128"/>
      </rPr>
      <t>何人</t>
    </r>
    <r>
      <rPr>
        <sz val="12"/>
        <color theme="1"/>
        <rFont val="ＭＳ ゴシック"/>
        <family val="3"/>
        <charset val="128"/>
      </rPr>
      <t>でしょう。</t>
    </r>
    <rPh sb="0" eb="1">
      <t>ミギ</t>
    </rPh>
    <rPh sb="2" eb="3">
      <t>ヒョウ</t>
    </rPh>
    <rPh sb="4" eb="6">
      <t>トウキョウ</t>
    </rPh>
    <rPh sb="6" eb="7">
      <t>ト</t>
    </rPh>
    <rPh sb="7" eb="9">
      <t>ザイジュウ</t>
    </rPh>
    <rPh sb="9" eb="10">
      <t>シャ</t>
    </rPh>
    <rPh sb="11" eb="13">
      <t>ナンニン</t>
    </rPh>
    <phoneticPr fontId="3"/>
  </si>
  <si>
    <r>
      <t>30歳未満</t>
    </r>
    <r>
      <rPr>
        <sz val="12"/>
        <color theme="1"/>
        <rFont val="ＭＳ ゴシック"/>
        <family val="3"/>
        <charset val="128"/>
      </rPr>
      <t>の</t>
    </r>
    <r>
      <rPr>
        <sz val="12"/>
        <color indexed="17"/>
        <rFont val="ＭＳ ゴシック"/>
        <family val="3"/>
        <charset val="128"/>
      </rPr>
      <t>人数</t>
    </r>
    <rPh sb="2" eb="3">
      <t>サイ</t>
    </rPh>
    <rPh sb="3" eb="5">
      <t>ミマン</t>
    </rPh>
    <rPh sb="6" eb="8">
      <t>ニンズウ</t>
    </rPh>
    <phoneticPr fontId="3"/>
  </si>
  <si>
    <r>
      <t>神奈川県在住者</t>
    </r>
    <r>
      <rPr>
        <sz val="12"/>
        <color theme="1"/>
        <rFont val="ＭＳ ゴシック"/>
        <family val="3"/>
        <charset val="128"/>
      </rPr>
      <t>の</t>
    </r>
    <r>
      <rPr>
        <sz val="12"/>
        <color indexed="17"/>
        <rFont val="ＭＳ ゴシック"/>
        <family val="3"/>
        <charset val="128"/>
      </rPr>
      <t>買上額合計</t>
    </r>
    <rPh sb="0" eb="4">
      <t>カナガワケン</t>
    </rPh>
    <rPh sb="4" eb="6">
      <t>ザイジュウ</t>
    </rPh>
    <rPh sb="6" eb="7">
      <t>シャ</t>
    </rPh>
    <rPh sb="8" eb="10">
      <t>カイアゲ</t>
    </rPh>
    <rPh sb="10" eb="11">
      <t>ガク</t>
    </rPh>
    <rPh sb="11" eb="13">
      <t>ゴウケイ</t>
    </rPh>
    <phoneticPr fontId="3"/>
  </si>
  <si>
    <r>
      <t>50,000円以上</t>
    </r>
    <r>
      <rPr>
        <sz val="12"/>
        <color theme="1"/>
        <rFont val="ＭＳ ゴシック"/>
        <family val="3"/>
        <charset val="128"/>
      </rPr>
      <t>買上者の</t>
    </r>
    <r>
      <rPr>
        <sz val="12"/>
        <color indexed="17"/>
        <rFont val="ＭＳ ゴシック"/>
        <family val="3"/>
        <charset val="128"/>
      </rPr>
      <t>合計額</t>
    </r>
    <rPh sb="6" eb="7">
      <t>エン</t>
    </rPh>
    <rPh sb="7" eb="9">
      <t>イジョウ</t>
    </rPh>
    <rPh sb="9" eb="11">
      <t>カイアゲ</t>
    </rPh>
    <rPh sb="11" eb="12">
      <t>シャ</t>
    </rPh>
    <rPh sb="13" eb="15">
      <t>ゴウケイ</t>
    </rPh>
    <rPh sb="15" eb="16">
      <t>ガク</t>
    </rPh>
    <phoneticPr fontId="3"/>
  </si>
  <si>
    <t>Copyright(c) Beginners Site All right reserved 2017/02/20</t>
    <phoneticPr fontId="3"/>
  </si>
  <si>
    <r>
      <t>入力モードを「</t>
    </r>
    <r>
      <rPr>
        <b/>
        <sz val="12"/>
        <color rgb="FF002060"/>
        <rFont val="ＭＳ ゴシック"/>
        <family val="3"/>
        <charset val="128"/>
      </rPr>
      <t>半角/全角</t>
    </r>
    <r>
      <rPr>
        <b/>
        <sz val="12"/>
        <rFont val="ＭＳ ゴシック"/>
        <family val="3"/>
        <charset val="128"/>
      </rPr>
      <t>」キーを押し「</t>
    </r>
    <r>
      <rPr>
        <b/>
        <sz val="12"/>
        <color indexed="10"/>
        <rFont val="ＭＳ ゴシック"/>
        <family val="3"/>
        <charset val="128"/>
      </rPr>
      <t>半角英数</t>
    </r>
    <r>
      <rPr>
        <b/>
        <sz val="12"/>
        <rFont val="ＭＳ ゴシック"/>
        <family val="3"/>
        <charset val="128"/>
      </rPr>
      <t>」にしましょう。</t>
    </r>
    <rPh sb="0" eb="2">
      <t>ニュウリョク</t>
    </rPh>
    <rPh sb="10" eb="12">
      <t>ゼンカク</t>
    </rPh>
    <rPh sb="16" eb="17">
      <t>オ</t>
    </rPh>
    <rPh sb="19" eb="21">
      <t>ハンカク</t>
    </rPh>
    <rPh sb="21" eb="23">
      <t>エイスウ</t>
    </rPh>
    <phoneticPr fontId="3"/>
  </si>
  <si>
    <r>
      <t>①</t>
    </r>
    <r>
      <rPr>
        <b/>
        <sz val="12"/>
        <rFont val="ＭＳ ゴシック"/>
        <family val="3"/>
        <charset val="128"/>
      </rPr>
      <t>単価5,000円以上</t>
    </r>
    <rPh sb="1" eb="3">
      <t>タンカ</t>
    </rPh>
    <rPh sb="8" eb="9">
      <t>エン</t>
    </rPh>
    <rPh sb="9" eb="11">
      <t>イジョウ</t>
    </rPh>
    <phoneticPr fontId="3"/>
  </si>
  <si>
    <r>
      <t>右の表で</t>
    </r>
    <r>
      <rPr>
        <b/>
        <sz val="12"/>
        <rFont val="ＭＳ ゴシック"/>
        <family val="3"/>
        <charset val="128"/>
      </rPr>
      <t>単価5,000以上</t>
    </r>
    <r>
      <rPr>
        <sz val="12"/>
        <color theme="1"/>
        <rFont val="ＭＳ ゴシック"/>
        <family val="3"/>
        <charset val="128"/>
      </rPr>
      <t>の</t>
    </r>
    <r>
      <rPr>
        <sz val="12"/>
        <color indexed="17"/>
        <rFont val="ＭＳ ゴシック"/>
        <family val="3"/>
        <charset val="128"/>
      </rPr>
      <t>仕入れ額</t>
    </r>
    <rPh sb="0" eb="1">
      <t>ミギ</t>
    </rPh>
    <rPh sb="2" eb="3">
      <t>ヒョウ</t>
    </rPh>
    <rPh sb="4" eb="6">
      <t>タンカ</t>
    </rPh>
    <rPh sb="11" eb="13">
      <t>イジョウ</t>
    </rPh>
    <rPh sb="14" eb="16">
      <t>シイ</t>
    </rPh>
    <rPh sb="17" eb="18">
      <t>ガク</t>
    </rPh>
    <phoneticPr fontId="3"/>
  </si>
  <si>
    <t>アスタリスク「*」は、どんな文字にもどんな文字数にもなれる便利文字です。</t>
  </si>
  <si>
    <t>「*」を使えば、最初と終わりの数文字を指定することで一括で目的の文字に置き換えることができます。</t>
  </si>
  <si>
    <r>
      <t>東京都</t>
    </r>
    <r>
      <rPr>
        <b/>
        <sz val="12"/>
        <color indexed="10"/>
        <rFont val="ＭＳ ゴシック"/>
        <family val="3"/>
        <charset val="128"/>
      </rPr>
      <t>*</t>
    </r>
    <rPh sb="0" eb="3">
      <t>トウキョウト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</si>
</sst>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円&quot;"/>
    <numFmt numFmtId="177" formatCode="#,###&quot;個&quot;"/>
  </numFmts>
  <fonts count="34">
    <font>
      <sz val="12"/>
      <color theme="1"/>
      <name val="ＭＳ ゴシック"/>
      <family val="2"/>
      <charset val="128"/>
    </font>
    <font>
      <sz val="12"/>
      <color theme="1"/>
      <name val="ＭＳ ゴシック"/>
      <family val="2"/>
      <charset val="128"/>
    </font>
    <font>
      <sz val="6"/>
      <name val="ＭＳ ゴシック"/>
      <family val="2"/>
      <charset val="128"/>
    </font>
    <font>
      <sz val="6"/>
      <name val="ＭＳ Ｐゴシック"/>
      <family val="3"/>
      <charset val="128"/>
    </font>
    <font>
      <b/>
      <sz val="12"/>
      <name val="ＭＳ Ｐゴシック"/>
      <family val="3"/>
      <charset val="128"/>
    </font>
    <font>
      <b/>
      <sz val="12"/>
      <color indexed="10"/>
      <name val="ＭＳ Ｐゴシック"/>
      <family val="3"/>
      <charset val="128"/>
    </font>
    <font>
      <sz val="12"/>
      <color indexed="10"/>
      <name val="ＭＳ Ｐゴシック"/>
      <family val="3"/>
      <charset val="128"/>
    </font>
    <font>
      <sz val="12"/>
      <color indexed="81"/>
      <name val="ＭＳ Ｐゴシック"/>
      <family val="3"/>
      <charset val="128"/>
    </font>
    <font>
      <b/>
      <sz val="12"/>
      <color indexed="81"/>
      <name val="ＭＳ Ｐゴシック"/>
      <family val="3"/>
      <charset val="128"/>
    </font>
    <font>
      <sz val="12"/>
      <color indexed="17"/>
      <name val="ＭＳ Ｐゴシック"/>
      <family val="3"/>
      <charset val="128"/>
    </font>
    <font>
      <sz val="12"/>
      <color indexed="43"/>
      <name val="ＭＳ ゴシック"/>
      <family val="3"/>
      <charset val="128"/>
    </font>
    <font>
      <sz val="12"/>
      <color theme="1"/>
      <name val="ＭＳ ゴシック"/>
      <family val="3"/>
      <charset val="128"/>
    </font>
    <font>
      <b/>
      <sz val="12"/>
      <name val="ＭＳ ゴシック"/>
      <family val="3"/>
      <charset val="128"/>
    </font>
    <font>
      <b/>
      <sz val="12"/>
      <color indexed="10"/>
      <name val="ＭＳ ゴシック"/>
      <family val="3"/>
      <charset val="128"/>
    </font>
    <font>
      <sz val="12"/>
      <name val="ＭＳ ゴシック"/>
      <family val="3"/>
      <charset val="128"/>
    </font>
    <font>
      <sz val="12"/>
      <color indexed="13"/>
      <name val="ＭＳ ゴシック"/>
      <family val="3"/>
      <charset val="128"/>
    </font>
    <font>
      <sz val="12"/>
      <color indexed="17"/>
      <name val="ＭＳ ゴシック"/>
      <family val="3"/>
      <charset val="128"/>
    </font>
    <font>
      <sz val="12"/>
      <color indexed="10"/>
      <name val="ＭＳ ゴシック"/>
      <family val="3"/>
      <charset val="128"/>
    </font>
    <font>
      <sz val="12"/>
      <color indexed="18"/>
      <name val="ＭＳ ゴシック"/>
      <family val="3"/>
      <charset val="128"/>
    </font>
    <font>
      <b/>
      <sz val="12"/>
      <color indexed="9"/>
      <name val="ＭＳ ゴシック"/>
      <family val="3"/>
      <charset val="128"/>
    </font>
    <font>
      <sz val="12"/>
      <color indexed="9"/>
      <name val="ＭＳ ゴシック"/>
      <family val="3"/>
      <charset val="128"/>
    </font>
    <font>
      <b/>
      <sz val="12"/>
      <color indexed="13"/>
      <name val="ＭＳ ゴシック"/>
      <family val="3"/>
      <charset val="128"/>
    </font>
    <font>
      <b/>
      <sz val="12"/>
      <color rgb="FF002060"/>
      <name val="ＭＳ ゴシック"/>
      <family val="3"/>
      <charset val="128"/>
    </font>
    <font>
      <sz val="14"/>
      <color theme="1"/>
      <name val="ＭＳ ゴシック"/>
      <family val="3"/>
      <charset val="128"/>
    </font>
    <font>
      <b/>
      <sz val="14"/>
      <color indexed="81"/>
      <name val="ＭＳ Ｐゴシック"/>
      <family val="3"/>
      <charset val="128"/>
    </font>
    <font>
      <b/>
      <sz val="12"/>
      <color indexed="12"/>
      <name val="ＭＳ Ｐゴシック"/>
      <family val="3"/>
      <charset val="128"/>
    </font>
    <font>
      <b/>
      <sz val="12"/>
      <color indexed="17"/>
      <name val="ＭＳ Ｐゴシック"/>
      <family val="3"/>
      <charset val="128"/>
    </font>
    <font>
      <b/>
      <sz val="14"/>
      <color indexed="10"/>
      <name val="ＭＳ Ｐゴシック"/>
      <family val="3"/>
      <charset val="128"/>
    </font>
    <font>
      <b/>
      <sz val="14"/>
      <color indexed="12"/>
      <name val="ＭＳ Ｐゴシック"/>
      <family val="3"/>
      <charset val="128"/>
    </font>
    <font>
      <sz val="14"/>
      <name val="ＭＳ ゴシック"/>
      <family val="3"/>
      <charset val="128"/>
    </font>
    <font>
      <b/>
      <sz val="14"/>
      <name val="ＭＳ ゴシック"/>
      <family val="3"/>
      <charset val="128"/>
    </font>
    <font>
      <b/>
      <sz val="14"/>
      <color theme="1"/>
      <name val="ＭＳ ゴシック"/>
      <family val="3"/>
      <charset val="128"/>
    </font>
    <font>
      <b/>
      <sz val="14"/>
      <color rgb="FF002060"/>
      <name val="ＭＳ ゴシック"/>
      <family val="3"/>
      <charset val="128"/>
    </font>
    <font>
      <b/>
      <sz val="12"/>
      <color theme="1"/>
      <name val="ＭＳ ゴシック"/>
      <family val="3"/>
      <charset val="128"/>
    </font>
  </fonts>
  <fills count="11">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22"/>
        <bgColor indexed="64"/>
      </patternFill>
    </fill>
    <fill>
      <patternFill patternType="solid">
        <fgColor indexed="13"/>
        <bgColor indexed="64"/>
      </patternFill>
    </fill>
    <fill>
      <patternFill patternType="solid">
        <fgColor indexed="46"/>
        <bgColor indexed="64"/>
      </patternFill>
    </fill>
    <fill>
      <patternFill patternType="solid">
        <fgColor indexed="45"/>
        <bgColor indexed="64"/>
      </patternFill>
    </fill>
    <fill>
      <patternFill patternType="solid">
        <fgColor indexed="23"/>
        <bgColor indexed="64"/>
      </patternFill>
    </fill>
    <fill>
      <patternFill patternType="solid">
        <fgColor indexed="10"/>
        <bgColor indexed="64"/>
      </patternFill>
    </fill>
    <fill>
      <patternFill patternType="solid">
        <fgColor theme="8" tint="0.39997558519241921"/>
        <bgColor indexed="64"/>
      </patternFill>
    </fill>
  </fills>
  <borders count="16">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8">
    <xf numFmtId="0" fontId="0" fillId="0" borderId="0" xfId="0">
      <alignment vertical="center"/>
    </xf>
    <xf numFmtId="0" fontId="11" fillId="0" borderId="0" xfId="0" applyFont="1" applyAlignment="1">
      <alignment vertical="center"/>
    </xf>
    <xf numFmtId="0" fontId="12" fillId="0" borderId="0" xfId="0" applyFont="1" applyAlignment="1">
      <alignment vertical="center"/>
    </xf>
    <xf numFmtId="0" fontId="12" fillId="0" borderId="0" xfId="0" applyFont="1" applyFill="1" applyBorder="1" applyAlignment="1">
      <alignment horizontal="left" vertical="center"/>
    </xf>
    <xf numFmtId="0" fontId="14" fillId="0" borderId="0" xfId="0" applyFont="1" applyAlignment="1">
      <alignment vertical="center"/>
    </xf>
    <xf numFmtId="0" fontId="14" fillId="0" borderId="0" xfId="0" applyFont="1" applyFill="1" applyBorder="1" applyAlignment="1">
      <alignment horizontal="center" vertical="center"/>
    </xf>
    <xf numFmtId="0" fontId="13" fillId="0" borderId="0" xfId="0" applyFont="1" applyAlignment="1">
      <alignment vertical="center"/>
    </xf>
    <xf numFmtId="0" fontId="14" fillId="0" borderId="0" xfId="0" applyFont="1" applyBorder="1" applyAlignment="1">
      <alignment horizontal="center" vertical="center"/>
    </xf>
    <xf numFmtId="176" fontId="14" fillId="0" borderId="0" xfId="1" applyNumberFormat="1" applyFont="1" applyBorder="1" applyAlignment="1">
      <alignment vertical="center"/>
    </xf>
    <xf numFmtId="177" fontId="14" fillId="0" borderId="0" xfId="1" applyNumberFormat="1" applyFont="1" applyBorder="1" applyAlignment="1">
      <alignment vertical="center"/>
    </xf>
    <xf numFmtId="0" fontId="12" fillId="4" borderId="4" xfId="0" applyFont="1" applyFill="1" applyBorder="1" applyAlignment="1">
      <alignment horizontal="center" vertical="center"/>
    </xf>
    <xf numFmtId="0" fontId="12" fillId="0" borderId="0" xfId="0" applyFont="1" applyFill="1" applyAlignment="1">
      <alignment vertical="center"/>
    </xf>
    <xf numFmtId="0" fontId="15" fillId="0" borderId="0" xfId="0" applyFont="1" applyFill="1" applyAlignment="1">
      <alignment vertical="center"/>
    </xf>
    <xf numFmtId="0" fontId="12" fillId="0" borderId="0" xfId="0" applyFont="1" applyFill="1" applyBorder="1" applyAlignment="1">
      <alignment horizontal="center" vertical="center"/>
    </xf>
    <xf numFmtId="0" fontId="11" fillId="0" borderId="0" xfId="0" applyFont="1" applyFill="1" applyAlignment="1">
      <alignment vertical="center"/>
    </xf>
    <xf numFmtId="56" fontId="14" fillId="0" borderId="7" xfId="0" applyNumberFormat="1" applyFont="1" applyBorder="1" applyAlignment="1">
      <alignment horizontal="center" vertical="center"/>
    </xf>
    <xf numFmtId="0" fontId="11" fillId="0" borderId="7" xfId="0" applyFont="1" applyBorder="1" applyAlignment="1">
      <alignment horizontal="center" vertical="center"/>
    </xf>
    <xf numFmtId="38" fontId="11" fillId="0" borderId="7" xfId="1" applyFont="1" applyBorder="1" applyAlignment="1">
      <alignment vertical="center"/>
    </xf>
    <xf numFmtId="38" fontId="14" fillId="0" borderId="7" xfId="1" applyFont="1" applyBorder="1" applyAlignment="1">
      <alignment vertical="center"/>
    </xf>
    <xf numFmtId="56" fontId="14" fillId="0" borderId="9" xfId="0" applyNumberFormat="1" applyFont="1" applyBorder="1" applyAlignment="1">
      <alignment horizontal="center" vertical="center"/>
    </xf>
    <xf numFmtId="0" fontId="11" fillId="0" borderId="9" xfId="0" applyFont="1" applyBorder="1" applyAlignment="1">
      <alignment horizontal="center" vertical="center"/>
    </xf>
    <xf numFmtId="38" fontId="11" fillId="0" borderId="9" xfId="1" applyFont="1" applyBorder="1" applyAlignment="1">
      <alignment vertical="center"/>
    </xf>
    <xf numFmtId="38" fontId="14" fillId="0" borderId="9" xfId="1" applyFont="1" applyBorder="1" applyAlignment="1">
      <alignment vertical="center"/>
    </xf>
    <xf numFmtId="0" fontId="17" fillId="0" borderId="0" xfId="0" applyFont="1" applyAlignment="1">
      <alignment horizontal="right" vertical="center"/>
    </xf>
    <xf numFmtId="0" fontId="11" fillId="0" borderId="0" xfId="0" quotePrefix="1" applyFont="1" applyAlignment="1">
      <alignment vertical="center"/>
    </xf>
    <xf numFmtId="0" fontId="11" fillId="6" borderId="6" xfId="0" applyFont="1" applyFill="1" applyBorder="1" applyAlignment="1">
      <alignment horizontal="center" vertical="center"/>
    </xf>
    <xf numFmtId="0" fontId="11" fillId="0" borderId="6" xfId="0" applyFont="1" applyBorder="1" applyAlignment="1">
      <alignment horizontal="center" vertical="center"/>
    </xf>
    <xf numFmtId="38" fontId="14" fillId="5" borderId="6" xfId="1" applyFont="1" applyFill="1" applyBorder="1" applyAlignment="1">
      <alignment vertical="center"/>
    </xf>
    <xf numFmtId="56" fontId="14" fillId="0" borderId="13" xfId="0" applyNumberFormat="1" applyFont="1" applyBorder="1" applyAlignment="1">
      <alignment horizontal="center" vertical="center"/>
    </xf>
    <xf numFmtId="0" fontId="11" fillId="0" borderId="13" xfId="0" applyFont="1" applyBorder="1" applyAlignment="1">
      <alignment horizontal="center" vertical="center"/>
    </xf>
    <xf numFmtId="38" fontId="11" fillId="0" borderId="13" xfId="1" applyFont="1" applyBorder="1" applyAlignment="1">
      <alignment vertical="center"/>
    </xf>
    <xf numFmtId="38" fontId="14" fillId="0" borderId="13" xfId="1" applyFont="1" applyBorder="1" applyAlignment="1">
      <alignment vertical="center"/>
    </xf>
    <xf numFmtId="0" fontId="11" fillId="7" borderId="6" xfId="0" applyFont="1" applyFill="1" applyBorder="1" applyAlignment="1">
      <alignment horizontal="center" vertical="center"/>
    </xf>
    <xf numFmtId="0" fontId="11" fillId="8" borderId="6" xfId="0" applyFont="1" applyFill="1" applyBorder="1" applyAlignment="1">
      <alignment vertical="center"/>
    </xf>
    <xf numFmtId="38" fontId="11" fillId="8" borderId="6" xfId="1" applyFont="1" applyFill="1" applyBorder="1" applyAlignment="1">
      <alignment vertical="center"/>
    </xf>
    <xf numFmtId="38" fontId="14" fillId="0" borderId="6" xfId="0" applyNumberFormat="1" applyFont="1" applyBorder="1" applyAlignment="1">
      <alignment vertical="center"/>
    </xf>
    <xf numFmtId="0" fontId="12" fillId="0" borderId="6" xfId="0" applyFont="1" applyBorder="1" applyAlignment="1">
      <alignment horizontal="center" vertical="center"/>
    </xf>
    <xf numFmtId="38" fontId="12" fillId="5" borderId="6" xfId="1" applyFont="1" applyFill="1" applyBorder="1" applyAlignment="1">
      <alignment vertical="center"/>
    </xf>
    <xf numFmtId="0" fontId="14" fillId="5" borderId="11" xfId="0" applyFont="1" applyFill="1" applyBorder="1" applyAlignment="1">
      <alignment vertical="center"/>
    </xf>
    <xf numFmtId="38" fontId="14" fillId="0" borderId="0" xfId="1" applyFont="1" applyBorder="1" applyAlignment="1">
      <alignment vertical="center"/>
    </xf>
    <xf numFmtId="0" fontId="11" fillId="0" borderId="0" xfId="0" applyFont="1" applyFill="1" applyBorder="1" applyAlignment="1">
      <alignment horizontal="left" vertical="center"/>
    </xf>
    <xf numFmtId="0" fontId="11" fillId="0" borderId="0" xfId="0" applyFont="1" applyAlignment="1">
      <alignment horizontal="left" vertical="center"/>
    </xf>
    <xf numFmtId="38" fontId="14" fillId="0" borderId="0" xfId="1" quotePrefix="1" applyFont="1" applyBorder="1" applyAlignment="1">
      <alignment vertical="center"/>
    </xf>
    <xf numFmtId="0" fontId="18" fillId="0" borderId="0" xfId="0" applyFont="1" applyAlignment="1">
      <alignment vertical="center"/>
    </xf>
    <xf numFmtId="0" fontId="19" fillId="9" borderId="4" xfId="0" applyFont="1" applyFill="1" applyBorder="1" applyAlignment="1">
      <alignment horizontal="center" vertical="center"/>
    </xf>
    <xf numFmtId="0" fontId="20" fillId="2" borderId="6" xfId="0" applyFont="1" applyFill="1" applyBorder="1" applyAlignment="1">
      <alignment horizontal="center" vertical="center"/>
    </xf>
    <xf numFmtId="0" fontId="17" fillId="0" borderId="0" xfId="0" applyFont="1" applyAlignment="1">
      <alignment vertical="center"/>
    </xf>
    <xf numFmtId="0" fontId="21" fillId="0" borderId="0" xfId="0" applyFont="1" applyFill="1" applyAlignment="1">
      <alignment vertical="center"/>
    </xf>
    <xf numFmtId="0" fontId="11" fillId="0" borderId="0" xfId="0" applyFont="1" applyFill="1" applyBorder="1" applyAlignment="1">
      <alignment vertical="center"/>
    </xf>
    <xf numFmtId="0" fontId="11" fillId="0" borderId="0" xfId="0" applyFont="1" applyFill="1" applyBorder="1" applyAlignment="1">
      <alignment horizontal="right" vertical="center"/>
    </xf>
    <xf numFmtId="0" fontId="11" fillId="0" borderId="5" xfId="0" applyFont="1" applyBorder="1" applyAlignment="1">
      <alignment horizontal="center" vertical="center"/>
    </xf>
    <xf numFmtId="0" fontId="11" fillId="0" borderId="5" xfId="0" applyFont="1" applyBorder="1" applyAlignment="1">
      <alignment vertical="center"/>
    </xf>
    <xf numFmtId="0" fontId="11" fillId="0" borderId="15" xfId="0" applyFont="1" applyBorder="1" applyAlignment="1">
      <alignment vertical="center"/>
    </xf>
    <xf numFmtId="38" fontId="14" fillId="0" borderId="6" xfId="1" applyFont="1" applyBorder="1" applyAlignment="1">
      <alignment vertical="center"/>
    </xf>
    <xf numFmtId="0" fontId="11" fillId="0" borderId="0" xfId="0" applyFont="1" applyBorder="1" applyAlignment="1">
      <alignment vertical="center"/>
    </xf>
    <xf numFmtId="38" fontId="11" fillId="0" borderId="0" xfId="1" applyFont="1" applyBorder="1" applyAlignment="1">
      <alignment vertical="center"/>
    </xf>
    <xf numFmtId="0" fontId="11" fillId="10" borderId="5" xfId="0" applyFont="1" applyFill="1" applyBorder="1" applyAlignment="1">
      <alignment horizontal="center" vertical="center"/>
    </xf>
    <xf numFmtId="0" fontId="11" fillId="10" borderId="6" xfId="0" applyFont="1" applyFill="1" applyBorder="1" applyAlignment="1">
      <alignment horizontal="center" vertical="center"/>
    </xf>
    <xf numFmtId="0" fontId="23" fillId="5" borderId="11" xfId="0" applyFont="1" applyFill="1" applyBorder="1" applyAlignment="1">
      <alignment vertical="center"/>
    </xf>
    <xf numFmtId="0" fontId="23" fillId="0" borderId="12" xfId="0" applyFont="1" applyBorder="1" applyAlignment="1">
      <alignment vertical="center"/>
    </xf>
    <xf numFmtId="0" fontId="23" fillId="0" borderId="8" xfId="0" applyFont="1" applyBorder="1" applyAlignment="1">
      <alignment vertical="center"/>
    </xf>
    <xf numFmtId="0" fontId="23" fillId="0" borderId="10" xfId="0" applyFont="1" applyBorder="1" applyAlignment="1">
      <alignment vertical="center"/>
    </xf>
    <xf numFmtId="0" fontId="23" fillId="0" borderId="14" xfId="0" applyFont="1" applyBorder="1" applyAlignment="1">
      <alignment vertical="center"/>
    </xf>
    <xf numFmtId="0" fontId="23" fillId="0" borderId="6" xfId="0" applyFont="1" applyBorder="1" applyAlignment="1">
      <alignment vertical="center"/>
    </xf>
    <xf numFmtId="0" fontId="29" fillId="5" borderId="6" xfId="0" applyFont="1" applyFill="1" applyBorder="1" applyAlignment="1">
      <alignment vertical="center"/>
    </xf>
    <xf numFmtId="38" fontId="29" fillId="5" borderId="6" xfId="1" applyFont="1" applyFill="1" applyBorder="1" applyAlignment="1">
      <alignment vertical="center"/>
    </xf>
    <xf numFmtId="0" fontId="30" fillId="5" borderId="6" xfId="0" applyFont="1" applyFill="1" applyBorder="1" applyAlignment="1">
      <alignment vertical="center"/>
    </xf>
    <xf numFmtId="0" fontId="29" fillId="5" borderId="11" xfId="0" applyFont="1" applyFill="1" applyBorder="1" applyAlignment="1">
      <alignment vertical="center"/>
    </xf>
    <xf numFmtId="38" fontId="29" fillId="0" borderId="0" xfId="1" applyFont="1" applyBorder="1" applyAlignment="1">
      <alignment vertical="center"/>
    </xf>
    <xf numFmtId="0" fontId="31" fillId="0" borderId="6" xfId="0" applyFont="1" applyBorder="1" applyAlignment="1">
      <alignment horizontal="center" vertical="center"/>
    </xf>
    <xf numFmtId="0" fontId="32" fillId="0" borderId="6" xfId="0" applyFont="1" applyBorder="1" applyAlignment="1">
      <alignment horizontal="center" vertical="center"/>
    </xf>
    <xf numFmtId="0" fontId="23" fillId="0" borderId="0" xfId="0" applyFont="1" applyBorder="1" applyAlignment="1">
      <alignment vertical="center"/>
    </xf>
    <xf numFmtId="0" fontId="11" fillId="10" borderId="15" xfId="0" applyFont="1" applyFill="1" applyBorder="1" applyAlignment="1">
      <alignment horizontal="center" vertical="center"/>
    </xf>
    <xf numFmtId="0" fontId="33" fillId="0" borderId="6" xfId="0" applyFont="1" applyBorder="1" applyAlignment="1">
      <alignment horizontal="center" vertical="center"/>
    </xf>
    <xf numFmtId="0" fontId="10" fillId="2" borderId="0" xfId="0" applyFont="1" applyFill="1" applyAlignment="1">
      <alignment horizontal="center" vertical="center"/>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cellXfs>
  <cellStyles count="2">
    <cellStyle name="桁区切り" xfId="1" builtinId="6"/>
    <cellStyle name="標準" xfId="0" builtinId="0"/>
  </cellStyles>
  <dxfs count="1">
    <dxf>
      <font>
        <condense val="0"/>
        <extend val="0"/>
        <color indexed="1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5</xdr:col>
      <xdr:colOff>114300</xdr:colOff>
      <xdr:row>1</xdr:row>
      <xdr:rowOff>123825</xdr:rowOff>
    </xdr:from>
    <xdr:to>
      <xdr:col>10</xdr:col>
      <xdr:colOff>133350</xdr:colOff>
      <xdr:row>7</xdr:row>
      <xdr:rowOff>9525</xdr:rowOff>
    </xdr:to>
    <xdr:sp macro="" textlink="">
      <xdr:nvSpPr>
        <xdr:cNvPr id="2" name="Text Box 1">
          <a:extLst>
            <a:ext uri="{FF2B5EF4-FFF2-40B4-BE49-F238E27FC236}">
              <a16:creationId xmlns:a16="http://schemas.microsoft.com/office/drawing/2014/main" id="{5D0D1AA5-0DA7-4D21-B7F6-E46256A02258}"/>
            </a:ext>
          </a:extLst>
        </xdr:cNvPr>
        <xdr:cNvSpPr txBox="1">
          <a:spLocks noChangeArrowheads="1"/>
        </xdr:cNvSpPr>
      </xdr:nvSpPr>
      <xdr:spPr bwMode="auto">
        <a:xfrm>
          <a:off x="3067050" y="285750"/>
          <a:ext cx="2419350" cy="857250"/>
        </a:xfrm>
        <a:prstGeom prst="rect">
          <a:avLst/>
        </a:prstGeom>
        <a:solidFill>
          <a:srgbClr val="70A31D"/>
        </a:solidFill>
        <a:ln>
          <a:headEnd/>
          <a:tailEnd/>
        </a:ln>
        <a:scene3d>
          <a:camera prst="orthographicFront"/>
          <a:lightRig rig="threePt" dir="t"/>
        </a:scene3d>
        <a:sp3d>
          <a:bevelT/>
        </a:sp3d>
      </xdr:spPr>
      <xdr:style>
        <a:lnRef idx="0">
          <a:schemeClr val="accent3"/>
        </a:lnRef>
        <a:fillRef idx="3">
          <a:schemeClr val="accent3"/>
        </a:fillRef>
        <a:effectRef idx="3">
          <a:schemeClr val="accent3"/>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関数練習</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a:t>
          </a:r>
          <a:r>
            <a:rPr lang="ja-JP" altLang="en-US" sz="1200" b="1" i="0" strike="noStrike">
              <a:solidFill>
                <a:srgbClr val="0000FF"/>
              </a:solidFill>
              <a:latin typeface="ＭＳ Ｐゴシック"/>
              <a:ea typeface="ＭＳ Ｐゴシック"/>
            </a:rPr>
            <a:t>　５ </a:t>
          </a:r>
          <a:r>
            <a:rPr lang="ja-JP" altLang="en-US" sz="1200" b="1" i="0" strike="noStrike">
              <a:solidFill>
                <a:srgbClr val="000000"/>
              </a:solidFill>
              <a:latin typeface="ＭＳ Ｐゴシック"/>
              <a:ea typeface="ＭＳ Ｐゴシック"/>
            </a:rPr>
            <a:t>｝</a:t>
          </a:r>
        </a:p>
      </xdr:txBody>
    </xdr:sp>
    <xdr:clientData/>
  </xdr:twoCellAnchor>
  <xdr:twoCellAnchor>
    <xdr:from>
      <xdr:col>1</xdr:col>
      <xdr:colOff>546939</xdr:colOff>
      <xdr:row>10</xdr:row>
      <xdr:rowOff>23447</xdr:rowOff>
    </xdr:from>
    <xdr:to>
      <xdr:col>13</xdr:col>
      <xdr:colOff>466185</xdr:colOff>
      <xdr:row>14</xdr:row>
      <xdr:rowOff>57151</xdr:rowOff>
    </xdr:to>
    <xdr:grpSp>
      <xdr:nvGrpSpPr>
        <xdr:cNvPr id="3" name="Group 674">
          <a:extLst>
            <a:ext uri="{FF2B5EF4-FFF2-40B4-BE49-F238E27FC236}">
              <a16:creationId xmlns:a16="http://schemas.microsoft.com/office/drawing/2014/main" id="{1517F49B-2549-476F-9506-05D7A3CEFCB5}"/>
            </a:ext>
          </a:extLst>
        </xdr:cNvPr>
        <xdr:cNvGrpSpPr>
          <a:grpSpLocks/>
        </xdr:cNvGrpSpPr>
      </xdr:nvGrpSpPr>
      <xdr:grpSpPr bwMode="auto">
        <a:xfrm>
          <a:off x="766014" y="2118947"/>
          <a:ext cx="7996446" cy="871904"/>
          <a:chOff x="42" y="219"/>
          <a:chExt cx="757" cy="70"/>
        </a:xfrm>
      </xdr:grpSpPr>
      <xdr:sp macro="" textlink="">
        <xdr:nvSpPr>
          <xdr:cNvPr id="4" name="Text Box 495" descr="キャンバス">
            <a:extLst>
              <a:ext uri="{FF2B5EF4-FFF2-40B4-BE49-F238E27FC236}">
                <a16:creationId xmlns:a16="http://schemas.microsoft.com/office/drawing/2014/main" id="{720E8973-0181-4618-83FF-0F1BC41324D0}"/>
              </a:ext>
            </a:extLst>
          </xdr:cNvPr>
          <xdr:cNvSpPr txBox="1">
            <a:spLocks noChangeArrowheads="1"/>
          </xdr:cNvSpPr>
        </xdr:nvSpPr>
        <xdr:spPr bwMode="auto">
          <a:xfrm>
            <a:off x="84" y="258"/>
            <a:ext cx="233" cy="31"/>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A1721AE4-4C1F-423E-B655-9C586517744B}"/>
              </a:ext>
            </a:extLst>
          </xdr:cNvPr>
          <xdr:cNvSpPr txBox="1">
            <a:spLocks noChangeArrowheads="1"/>
          </xdr:cNvSpPr>
        </xdr:nvSpPr>
        <xdr:spPr bwMode="auto">
          <a:xfrm>
            <a:off x="554" y="258"/>
            <a:ext cx="218"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7">
            <a:extLst>
              <a:ext uri="{FF2B5EF4-FFF2-40B4-BE49-F238E27FC236}">
                <a16:creationId xmlns:a16="http://schemas.microsoft.com/office/drawing/2014/main" id="{CC4D56D3-D913-45D8-B9FB-1A07D39284BE}"/>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41" y="221"/>
            <a:ext cx="58" cy="27"/>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7" name="Picture 498">
            <a:extLst>
              <a:ext uri="{FF2B5EF4-FFF2-40B4-BE49-F238E27FC236}">
                <a16:creationId xmlns:a16="http://schemas.microsoft.com/office/drawing/2014/main" id="{C1B8BAF3-E998-400A-BDED-16CBBD85C112}"/>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2" y="219"/>
            <a:ext cx="57" cy="31"/>
          </a:xfrm>
          <a:prstGeom prst="rect">
            <a:avLst/>
          </a:prstGeom>
          <a:noFill/>
        </xdr:spPr>
      </xdr:pic>
    </xdr:grpSp>
    <xdr:clientData/>
  </xdr:twoCellAnchor>
  <xdr:twoCellAnchor>
    <xdr:from>
      <xdr:col>1</xdr:col>
      <xdr:colOff>19050</xdr:colOff>
      <xdr:row>17</xdr:row>
      <xdr:rowOff>76200</xdr:rowOff>
    </xdr:from>
    <xdr:to>
      <xdr:col>1</xdr:col>
      <xdr:colOff>571500</xdr:colOff>
      <xdr:row>18</xdr:row>
      <xdr:rowOff>228600</xdr:rowOff>
    </xdr:to>
    <xdr:pic>
      <xdr:nvPicPr>
        <xdr:cNvPr id="8" name="Picture 672">
          <a:extLst>
            <a:ext uri="{FF2B5EF4-FFF2-40B4-BE49-F238E27FC236}">
              <a16:creationId xmlns:a16="http://schemas.microsoft.com/office/drawing/2014/main" id="{7C21B75C-2576-49FF-AFE9-45638577184B}"/>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38125" y="2876550"/>
          <a:ext cx="552450" cy="314325"/>
        </a:xfrm>
        <a:prstGeom prst="rect">
          <a:avLst/>
        </a:prstGeom>
        <a:noFill/>
      </xdr:spPr>
    </xdr:pic>
    <xdr:clientData/>
  </xdr:twoCellAnchor>
  <xdr:twoCellAnchor>
    <xdr:from>
      <xdr:col>2</xdr:col>
      <xdr:colOff>104775</xdr:colOff>
      <xdr:row>29</xdr:row>
      <xdr:rowOff>38100</xdr:rowOff>
    </xdr:from>
    <xdr:to>
      <xdr:col>2</xdr:col>
      <xdr:colOff>571500</xdr:colOff>
      <xdr:row>30</xdr:row>
      <xdr:rowOff>142875</xdr:rowOff>
    </xdr:to>
    <xdr:pic>
      <xdr:nvPicPr>
        <xdr:cNvPr id="9" name="Picture 673">
          <a:extLst>
            <a:ext uri="{FF2B5EF4-FFF2-40B4-BE49-F238E27FC236}">
              <a16:creationId xmlns:a16="http://schemas.microsoft.com/office/drawing/2014/main" id="{39F4ABB9-AC58-49E4-AE32-085B23063264}"/>
            </a:ext>
          </a:extLst>
        </xdr:cNvPr>
        <xdr:cNvPicPr>
          <a:picLocks noChangeAspect="1" noChangeArrowheads="1"/>
        </xdr:cNvPicPr>
      </xdr:nvPicPr>
      <xdr:blipFill>
        <a:blip xmlns:r="http://schemas.openxmlformats.org/officeDocument/2006/relationships" r:embed="rId3"/>
        <a:srcRect/>
        <a:stretch>
          <a:fillRect/>
        </a:stretch>
      </xdr:blipFill>
      <xdr:spPr bwMode="auto">
        <a:xfrm>
          <a:off x="971550" y="4953000"/>
          <a:ext cx="466725" cy="2667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66675</xdr:colOff>
      <xdr:row>87</xdr:row>
      <xdr:rowOff>49432</xdr:rowOff>
    </xdr:from>
    <xdr:to>
      <xdr:col>1</xdr:col>
      <xdr:colOff>485775</xdr:colOff>
      <xdr:row>88</xdr:row>
      <xdr:rowOff>180976</xdr:rowOff>
    </xdr:to>
    <xdr:pic>
      <xdr:nvPicPr>
        <xdr:cNvPr id="10" name="Picture 810">
          <a:extLst>
            <a:ext uri="{FF2B5EF4-FFF2-40B4-BE49-F238E27FC236}">
              <a16:creationId xmlns:a16="http://schemas.microsoft.com/office/drawing/2014/main" id="{9213C71F-8BE3-4770-B986-545CA4AEA032}"/>
            </a:ext>
          </a:extLst>
        </xdr:cNvPr>
        <xdr:cNvPicPr>
          <a:picLocks noChangeAspect="1" noChangeArrowheads="1"/>
        </xdr:cNvPicPr>
      </xdr:nvPicPr>
      <xdr:blipFill>
        <a:blip xmlns:r="http://schemas.openxmlformats.org/officeDocument/2006/relationships" r:embed="rId4"/>
        <a:srcRect/>
        <a:stretch>
          <a:fillRect/>
        </a:stretch>
      </xdr:blipFill>
      <xdr:spPr bwMode="auto">
        <a:xfrm>
          <a:off x="66675" y="18280282"/>
          <a:ext cx="638175" cy="341094"/>
        </a:xfrm>
        <a:prstGeom prst="rect">
          <a:avLst/>
        </a:prstGeom>
        <a:noFill/>
      </xdr:spPr>
    </xdr:pic>
    <xdr:clientData/>
  </xdr:twoCellAnchor>
  <xdr:twoCellAnchor>
    <xdr:from>
      <xdr:col>7</xdr:col>
      <xdr:colOff>180975</xdr:colOff>
      <xdr:row>88</xdr:row>
      <xdr:rowOff>47626</xdr:rowOff>
    </xdr:from>
    <xdr:to>
      <xdr:col>8</xdr:col>
      <xdr:colOff>3613</xdr:colOff>
      <xdr:row>89</xdr:row>
      <xdr:rowOff>142876</xdr:rowOff>
    </xdr:to>
    <xdr:pic>
      <xdr:nvPicPr>
        <xdr:cNvPr id="11" name="Picture 811">
          <a:extLst>
            <a:ext uri="{FF2B5EF4-FFF2-40B4-BE49-F238E27FC236}">
              <a16:creationId xmlns:a16="http://schemas.microsoft.com/office/drawing/2014/main" id="{7380916C-E759-4A33-9C9E-B01B811141A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43450" y="18488026"/>
          <a:ext cx="546538" cy="3048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4</xdr:col>
      <xdr:colOff>219075</xdr:colOff>
      <xdr:row>16</xdr:row>
      <xdr:rowOff>76200</xdr:rowOff>
    </xdr:from>
    <xdr:to>
      <xdr:col>7</xdr:col>
      <xdr:colOff>581025</xdr:colOff>
      <xdr:row>18</xdr:row>
      <xdr:rowOff>142875</xdr:rowOff>
    </xdr:to>
    <xdr:sp macro="" textlink="">
      <xdr:nvSpPr>
        <xdr:cNvPr id="12" name="テキスト ボックス 11">
          <a:extLst>
            <a:ext uri="{FF2B5EF4-FFF2-40B4-BE49-F238E27FC236}">
              <a16:creationId xmlns:a16="http://schemas.microsoft.com/office/drawing/2014/main" id="{414FDB2F-AA09-48D4-B8C8-794AF42B6D44}"/>
            </a:ext>
          </a:extLst>
        </xdr:cNvPr>
        <xdr:cNvSpPr txBox="1"/>
      </xdr:nvSpPr>
      <xdr:spPr>
        <a:xfrm>
          <a:off x="2609850" y="3429000"/>
          <a:ext cx="2533650" cy="485775"/>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kumimoji="1" lang="ja-JP" altLang="en-US" sz="1100" b="1"/>
            <a:t>検索条件の設定に注意！</a:t>
          </a:r>
          <a:endParaRPr kumimoji="1" lang="en-US" altLang="ja-JP" sz="1100" b="1"/>
        </a:p>
        <a:p>
          <a:pPr algn="ctr"/>
          <a:r>
            <a:rPr kumimoji="1" lang="ja-JP" altLang="en-US" sz="1100" b="0"/>
            <a:t>検索条件：左のセル</a:t>
          </a:r>
          <a:r>
            <a:rPr kumimoji="1" lang="ja-JP" altLang="en-US" sz="1100"/>
            <a:t>をクリック</a:t>
          </a:r>
        </a:p>
      </xdr:txBody>
    </xdr:sp>
    <xdr:clientData/>
  </xdr:twoCellAnchor>
  <xdr:twoCellAnchor editAs="oneCell">
    <xdr:from>
      <xdr:col>7</xdr:col>
      <xdr:colOff>104774</xdr:colOff>
      <xdr:row>71</xdr:row>
      <xdr:rowOff>180974</xdr:rowOff>
    </xdr:from>
    <xdr:to>
      <xdr:col>14</xdr:col>
      <xdr:colOff>85725</xdr:colOff>
      <xdr:row>78</xdr:row>
      <xdr:rowOff>38099</xdr:rowOff>
    </xdr:to>
    <xdr:pic>
      <xdr:nvPicPr>
        <xdr:cNvPr id="14" name="図 13">
          <a:extLst>
            <a:ext uri="{FF2B5EF4-FFF2-40B4-BE49-F238E27FC236}">
              <a16:creationId xmlns:a16="http://schemas.microsoft.com/office/drawing/2014/main" id="{79EE4476-BA17-48B3-BA17-1076DDB526B7}"/>
            </a:ext>
          </a:extLst>
        </xdr:cNvPr>
        <xdr:cNvPicPr>
          <a:picLocks noChangeAspect="1" noChangeArrowheads="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r="7407"/>
        <a:stretch/>
      </xdr:blipFill>
      <xdr:spPr bwMode="auto">
        <a:xfrm>
          <a:off x="4667249" y="15059024"/>
          <a:ext cx="4438651" cy="1323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190500</xdr:colOff>
      <xdr:row>19</xdr:row>
      <xdr:rowOff>133350</xdr:rowOff>
    </xdr:from>
    <xdr:to>
      <xdr:col>9</xdr:col>
      <xdr:colOff>25195</xdr:colOff>
      <xdr:row>25</xdr:row>
      <xdr:rowOff>171450</xdr:rowOff>
    </xdr:to>
    <xdr:pic>
      <xdr:nvPicPr>
        <xdr:cNvPr id="19" name="図 18">
          <a:extLst>
            <a:ext uri="{FF2B5EF4-FFF2-40B4-BE49-F238E27FC236}">
              <a16:creationId xmlns:a16="http://schemas.microsoft.com/office/drawing/2014/main" id="{688564ED-AE39-45DF-B9DE-04635FC88A61}"/>
            </a:ext>
          </a:extLst>
        </xdr:cNvPr>
        <xdr:cNvPicPr>
          <a:picLocks noChangeAspect="1"/>
        </xdr:cNvPicPr>
      </xdr:nvPicPr>
      <xdr:blipFill>
        <a:blip xmlns:r="http://schemas.openxmlformats.org/officeDocument/2006/relationships" r:embed="rId6"/>
        <a:stretch>
          <a:fillRect/>
        </a:stretch>
      </xdr:blipFill>
      <xdr:spPr>
        <a:xfrm>
          <a:off x="3305175" y="4114800"/>
          <a:ext cx="2120695" cy="1295400"/>
        </a:xfrm>
        <a:prstGeom prst="rect">
          <a:avLst/>
        </a:prstGeom>
      </xdr:spPr>
    </xdr:pic>
    <xdr:clientData/>
  </xdr:twoCellAnchor>
  <xdr:twoCellAnchor editAs="oneCell">
    <xdr:from>
      <xdr:col>10</xdr:col>
      <xdr:colOff>600075</xdr:colOff>
      <xdr:row>32</xdr:row>
      <xdr:rowOff>19050</xdr:rowOff>
    </xdr:from>
    <xdr:to>
      <xdr:col>14</xdr:col>
      <xdr:colOff>276225</xdr:colOff>
      <xdr:row>38</xdr:row>
      <xdr:rowOff>47626</xdr:rowOff>
    </xdr:to>
    <xdr:pic>
      <xdr:nvPicPr>
        <xdr:cNvPr id="20" name="図 19">
          <a:extLst>
            <a:ext uri="{FF2B5EF4-FFF2-40B4-BE49-F238E27FC236}">
              <a16:creationId xmlns:a16="http://schemas.microsoft.com/office/drawing/2014/main" id="{0536AF8C-B8E4-4C2B-8139-8DC43156748B}"/>
            </a:ext>
          </a:extLst>
        </xdr:cNvPr>
        <xdr:cNvPicPr>
          <a:picLocks noChangeAspect="1"/>
        </xdr:cNvPicPr>
      </xdr:nvPicPr>
      <xdr:blipFill>
        <a:blip xmlns:r="http://schemas.openxmlformats.org/officeDocument/2006/relationships" r:embed="rId7"/>
        <a:stretch>
          <a:fillRect/>
        </a:stretch>
      </xdr:blipFill>
      <xdr:spPr>
        <a:xfrm>
          <a:off x="6724650" y="6724650"/>
          <a:ext cx="2571750" cy="1285876"/>
        </a:xfrm>
        <a:prstGeom prst="rect">
          <a:avLst/>
        </a:prstGeom>
      </xdr:spPr>
    </xdr:pic>
    <xdr:clientData/>
  </xdr:twoCellAnchor>
  <xdr:twoCellAnchor editAs="oneCell">
    <xdr:from>
      <xdr:col>12</xdr:col>
      <xdr:colOff>219075</xdr:colOff>
      <xdr:row>38</xdr:row>
      <xdr:rowOff>19050</xdr:rowOff>
    </xdr:from>
    <xdr:to>
      <xdr:col>16</xdr:col>
      <xdr:colOff>38100</xdr:colOff>
      <xdr:row>45</xdr:row>
      <xdr:rowOff>201463</xdr:rowOff>
    </xdr:to>
    <xdr:pic>
      <xdr:nvPicPr>
        <xdr:cNvPr id="21" name="図 20">
          <a:extLst>
            <a:ext uri="{FF2B5EF4-FFF2-40B4-BE49-F238E27FC236}">
              <a16:creationId xmlns:a16="http://schemas.microsoft.com/office/drawing/2014/main" id="{25B7A32F-8B17-40CC-95CE-571803D33655}"/>
            </a:ext>
          </a:extLst>
        </xdr:cNvPr>
        <xdr:cNvPicPr>
          <a:picLocks noChangeAspect="1"/>
        </xdr:cNvPicPr>
      </xdr:nvPicPr>
      <xdr:blipFill>
        <a:blip xmlns:r="http://schemas.openxmlformats.org/officeDocument/2006/relationships" r:embed="rId8"/>
        <a:stretch>
          <a:fillRect/>
        </a:stretch>
      </xdr:blipFill>
      <xdr:spPr>
        <a:xfrm>
          <a:off x="7791450" y="7981950"/>
          <a:ext cx="2714625" cy="1649263"/>
        </a:xfrm>
        <a:prstGeom prst="rect">
          <a:avLst/>
        </a:prstGeom>
      </xdr:spPr>
    </xdr:pic>
    <xdr:clientData/>
  </xdr:twoCellAnchor>
  <xdr:twoCellAnchor editAs="oneCell">
    <xdr:from>
      <xdr:col>4</xdr:col>
      <xdr:colOff>542925</xdr:colOff>
      <xdr:row>51</xdr:row>
      <xdr:rowOff>76200</xdr:rowOff>
    </xdr:from>
    <xdr:to>
      <xdr:col>8</xdr:col>
      <xdr:colOff>66675</xdr:colOff>
      <xdr:row>58</xdr:row>
      <xdr:rowOff>194441</xdr:rowOff>
    </xdr:to>
    <xdr:pic>
      <xdr:nvPicPr>
        <xdr:cNvPr id="22" name="図 21">
          <a:extLst>
            <a:ext uri="{FF2B5EF4-FFF2-40B4-BE49-F238E27FC236}">
              <a16:creationId xmlns:a16="http://schemas.microsoft.com/office/drawing/2014/main" id="{D41B3A37-54DC-46EB-8EF7-4887E9C8B26B}"/>
            </a:ext>
          </a:extLst>
        </xdr:cNvPr>
        <xdr:cNvPicPr>
          <a:picLocks noChangeAspect="1"/>
        </xdr:cNvPicPr>
      </xdr:nvPicPr>
      <xdr:blipFill>
        <a:blip xmlns:r="http://schemas.openxmlformats.org/officeDocument/2006/relationships" r:embed="rId9"/>
        <a:stretch>
          <a:fillRect/>
        </a:stretch>
      </xdr:blipFill>
      <xdr:spPr>
        <a:xfrm>
          <a:off x="2933700" y="10763250"/>
          <a:ext cx="2419350" cy="1585091"/>
        </a:xfrm>
        <a:prstGeom prst="rect">
          <a:avLst/>
        </a:prstGeom>
      </xdr:spPr>
    </xdr:pic>
    <xdr:clientData/>
  </xdr:twoCellAnchor>
  <xdr:twoCellAnchor editAs="oneCell">
    <xdr:from>
      <xdr:col>7</xdr:col>
      <xdr:colOff>161925</xdr:colOff>
      <xdr:row>60</xdr:row>
      <xdr:rowOff>76200</xdr:rowOff>
    </xdr:from>
    <xdr:to>
      <xdr:col>14</xdr:col>
      <xdr:colOff>390525</xdr:colOff>
      <xdr:row>68</xdr:row>
      <xdr:rowOff>112952</xdr:rowOff>
    </xdr:to>
    <xdr:pic>
      <xdr:nvPicPr>
        <xdr:cNvPr id="23" name="図 22">
          <a:extLst>
            <a:ext uri="{FF2B5EF4-FFF2-40B4-BE49-F238E27FC236}">
              <a16:creationId xmlns:a16="http://schemas.microsoft.com/office/drawing/2014/main" id="{091F0BA0-4CDC-444A-A393-B5FEC411A69C}"/>
            </a:ext>
          </a:extLst>
        </xdr:cNvPr>
        <xdr:cNvPicPr>
          <a:picLocks noChangeAspect="1"/>
        </xdr:cNvPicPr>
      </xdr:nvPicPr>
      <xdr:blipFill>
        <a:blip xmlns:r="http://schemas.openxmlformats.org/officeDocument/2006/relationships" r:embed="rId10"/>
        <a:stretch>
          <a:fillRect/>
        </a:stretch>
      </xdr:blipFill>
      <xdr:spPr>
        <a:xfrm>
          <a:off x="4724400" y="12649200"/>
          <a:ext cx="4686300" cy="1713152"/>
        </a:xfrm>
        <a:prstGeom prst="rect">
          <a:avLst/>
        </a:prstGeom>
      </xdr:spPr>
    </xdr:pic>
    <xdr:clientData/>
  </xdr:twoCellAnchor>
  <xdr:twoCellAnchor editAs="oneCell">
    <xdr:from>
      <xdr:col>11</xdr:col>
      <xdr:colOff>704850</xdr:colOff>
      <xdr:row>79</xdr:row>
      <xdr:rowOff>47624</xdr:rowOff>
    </xdr:from>
    <xdr:to>
      <xdr:col>15</xdr:col>
      <xdr:colOff>689995</xdr:colOff>
      <xdr:row>86</xdr:row>
      <xdr:rowOff>209549</xdr:rowOff>
    </xdr:to>
    <xdr:pic>
      <xdr:nvPicPr>
        <xdr:cNvPr id="24" name="図 23">
          <a:extLst>
            <a:ext uri="{FF2B5EF4-FFF2-40B4-BE49-F238E27FC236}">
              <a16:creationId xmlns:a16="http://schemas.microsoft.com/office/drawing/2014/main" id="{C40E5361-BCB0-446A-B6EC-258C5C919F99}"/>
            </a:ext>
          </a:extLst>
        </xdr:cNvPr>
        <xdr:cNvPicPr>
          <a:picLocks noChangeAspect="1"/>
        </xdr:cNvPicPr>
      </xdr:nvPicPr>
      <xdr:blipFill>
        <a:blip xmlns:r="http://schemas.openxmlformats.org/officeDocument/2006/relationships" r:embed="rId11"/>
        <a:stretch>
          <a:fillRect/>
        </a:stretch>
      </xdr:blipFill>
      <xdr:spPr>
        <a:xfrm>
          <a:off x="7553325" y="16602074"/>
          <a:ext cx="2880745" cy="1628775"/>
        </a:xfrm>
        <a:prstGeom prst="rect">
          <a:avLst/>
        </a:prstGeom>
      </xdr:spPr>
    </xdr:pic>
    <xdr:clientData/>
  </xdr:twoCellAnchor>
  <xdr:twoCellAnchor editAs="oneCell">
    <xdr:from>
      <xdr:col>5</xdr:col>
      <xdr:colOff>19050</xdr:colOff>
      <xdr:row>94</xdr:row>
      <xdr:rowOff>133350</xdr:rowOff>
    </xdr:from>
    <xdr:to>
      <xdr:col>8</xdr:col>
      <xdr:colOff>75921</xdr:colOff>
      <xdr:row>100</xdr:row>
      <xdr:rowOff>142717</xdr:rowOff>
    </xdr:to>
    <xdr:pic>
      <xdr:nvPicPr>
        <xdr:cNvPr id="25" name="図 24">
          <a:extLst>
            <a:ext uri="{FF2B5EF4-FFF2-40B4-BE49-F238E27FC236}">
              <a16:creationId xmlns:a16="http://schemas.microsoft.com/office/drawing/2014/main" id="{7759C99F-3CD4-4945-AEE0-C0AF2C87F7C2}"/>
            </a:ext>
          </a:extLst>
        </xdr:cNvPr>
        <xdr:cNvPicPr>
          <a:picLocks noChangeAspect="1"/>
        </xdr:cNvPicPr>
      </xdr:nvPicPr>
      <xdr:blipFill>
        <a:blip xmlns:r="http://schemas.openxmlformats.org/officeDocument/2006/relationships" r:embed="rId12"/>
        <a:stretch>
          <a:fillRect/>
        </a:stretch>
      </xdr:blipFill>
      <xdr:spPr>
        <a:xfrm>
          <a:off x="3133725" y="19831050"/>
          <a:ext cx="2228571" cy="1266667"/>
        </a:xfrm>
        <a:prstGeom prst="rect">
          <a:avLst/>
        </a:prstGeom>
      </xdr:spPr>
    </xdr:pic>
    <xdr:clientData/>
  </xdr:twoCellAnchor>
  <xdr:twoCellAnchor editAs="oneCell">
    <xdr:from>
      <xdr:col>12</xdr:col>
      <xdr:colOff>28575</xdr:colOff>
      <xdr:row>100</xdr:row>
      <xdr:rowOff>57150</xdr:rowOff>
    </xdr:from>
    <xdr:to>
      <xdr:col>15</xdr:col>
      <xdr:colOff>694582</xdr:colOff>
      <xdr:row>108</xdr:row>
      <xdr:rowOff>142875</xdr:rowOff>
    </xdr:to>
    <xdr:pic>
      <xdr:nvPicPr>
        <xdr:cNvPr id="26" name="図 25">
          <a:extLst>
            <a:ext uri="{FF2B5EF4-FFF2-40B4-BE49-F238E27FC236}">
              <a16:creationId xmlns:a16="http://schemas.microsoft.com/office/drawing/2014/main" id="{CD0D2018-B84A-4BE9-A4A8-7009BB7B6A38}"/>
            </a:ext>
          </a:extLst>
        </xdr:cNvPr>
        <xdr:cNvPicPr>
          <a:picLocks noChangeAspect="1"/>
        </xdr:cNvPicPr>
      </xdr:nvPicPr>
      <xdr:blipFill>
        <a:blip xmlns:r="http://schemas.openxmlformats.org/officeDocument/2006/relationships" r:embed="rId13"/>
        <a:stretch>
          <a:fillRect/>
        </a:stretch>
      </xdr:blipFill>
      <xdr:spPr>
        <a:xfrm>
          <a:off x="7600950" y="21012150"/>
          <a:ext cx="2837707" cy="1762125"/>
        </a:xfrm>
        <a:prstGeom prst="rect">
          <a:avLst/>
        </a:prstGeom>
      </xdr:spPr>
    </xdr:pic>
    <xdr:clientData/>
  </xdr:twoCellAnchor>
  <xdr:twoCellAnchor>
    <xdr:from>
      <xdr:col>1</xdr:col>
      <xdr:colOff>371476</xdr:colOff>
      <xdr:row>104</xdr:row>
      <xdr:rowOff>114300</xdr:rowOff>
    </xdr:from>
    <xdr:to>
      <xdr:col>11</xdr:col>
      <xdr:colOff>285750</xdr:colOff>
      <xdr:row>107</xdr:row>
      <xdr:rowOff>95250</xdr:rowOff>
    </xdr:to>
    <xdr:sp macro="" textlink="">
      <xdr:nvSpPr>
        <xdr:cNvPr id="27" name="テキスト ボックス 26">
          <a:extLst>
            <a:ext uri="{FF2B5EF4-FFF2-40B4-BE49-F238E27FC236}">
              <a16:creationId xmlns:a16="http://schemas.microsoft.com/office/drawing/2014/main" id="{CC569A0C-650B-4F89-9CD8-55B7D037F9C1}"/>
            </a:ext>
          </a:extLst>
        </xdr:cNvPr>
        <xdr:cNvSpPr txBox="1"/>
      </xdr:nvSpPr>
      <xdr:spPr>
        <a:xfrm>
          <a:off x="590551" y="21907500"/>
          <a:ext cx="6543674" cy="609600"/>
        </a:xfrm>
        <a:prstGeom prst="rect">
          <a:avLst/>
        </a:prstGeom>
        <a:ln/>
        <a:scene3d>
          <a:camera prst="orthographicFront"/>
          <a:lightRig rig="threePt" dir="t"/>
        </a:scene3d>
        <a:sp3d>
          <a:bevelT/>
        </a:sp3d>
      </xdr:spPr>
      <xdr:style>
        <a:lnRef idx="1">
          <a:schemeClr val="accent4"/>
        </a:lnRef>
        <a:fillRef idx="2">
          <a:schemeClr val="accent4"/>
        </a:fillRef>
        <a:effectRef idx="1">
          <a:schemeClr val="accent4"/>
        </a:effectRef>
        <a:fontRef idx="minor">
          <a:schemeClr val="dk1"/>
        </a:fontRef>
      </xdr:style>
      <xdr:txBody>
        <a:bodyPr vertOverflow="clip" horzOverflow="clip" wrap="square" rtlCol="0" anchor="ctr"/>
        <a:lstStyle/>
        <a:p>
          <a:pPr algn="ctr"/>
          <a:r>
            <a:rPr lang="ja-JP" altLang="en-US" sz="1200" b="1" i="0">
              <a:solidFill>
                <a:schemeClr val="dk1"/>
              </a:solidFill>
              <a:effectLst/>
              <a:latin typeface="ＭＳ Ｐゴシック" panose="020B0600070205080204" pitchFamily="50" charset="-128"/>
              <a:ea typeface="ＭＳ Ｐゴシック" panose="020B0600070205080204" pitchFamily="50" charset="-128"/>
              <a:cs typeface="+mn-cs"/>
            </a:rPr>
            <a:t>アスタリスク「</a:t>
          </a:r>
          <a:r>
            <a:rPr lang="ja-JP" altLang="en-US" sz="1600" b="1" i="0">
              <a:solidFill>
                <a:srgbClr val="FF0000"/>
              </a:solidFill>
              <a:effectLst/>
              <a:latin typeface="ＭＳ Ｐゴシック" panose="020B0600070205080204" pitchFamily="50" charset="-128"/>
              <a:ea typeface="ＭＳ Ｐゴシック" panose="020B0600070205080204" pitchFamily="50" charset="-128"/>
              <a:cs typeface="+mn-cs"/>
            </a:rPr>
            <a:t>*</a:t>
          </a:r>
          <a:r>
            <a:rPr lang="ja-JP" altLang="en-US" sz="1200" b="1" i="0">
              <a:solidFill>
                <a:schemeClr val="dk1"/>
              </a:solidFill>
              <a:effectLst/>
              <a:latin typeface="ＭＳ Ｐゴシック" panose="020B0600070205080204" pitchFamily="50" charset="-128"/>
              <a:ea typeface="ＭＳ Ｐゴシック" panose="020B0600070205080204" pitchFamily="50" charset="-128"/>
              <a:cs typeface="+mn-cs"/>
            </a:rPr>
            <a:t>」は、最初あるいは終わりの数文字を指定することで目的の文字に置き換えるます。</a:t>
          </a:r>
          <a:endParaRPr lang="en-US" altLang="ja-JP" sz="1200" b="1" i="0">
            <a:solidFill>
              <a:schemeClr val="dk1"/>
            </a:solidFill>
            <a:effectLst/>
            <a:latin typeface="ＭＳ Ｐゴシック" panose="020B0600070205080204" pitchFamily="50" charset="-128"/>
            <a:ea typeface="ＭＳ Ｐゴシック" panose="020B0600070205080204" pitchFamily="50" charset="-128"/>
            <a:cs typeface="+mn-cs"/>
          </a:endParaRPr>
        </a:p>
        <a:p>
          <a:pPr algn="ctr"/>
          <a:r>
            <a:rPr lang="ja-JP" altLang="en-US" sz="1200" b="1" i="0">
              <a:solidFill>
                <a:schemeClr val="dk1"/>
              </a:solidFill>
              <a:effectLst/>
              <a:latin typeface="ＭＳ Ｐゴシック" panose="020B0600070205080204" pitchFamily="50" charset="-128"/>
              <a:ea typeface="ＭＳ Ｐゴシック" panose="020B0600070205080204" pitchFamily="50" charset="-128"/>
              <a:cs typeface="+mn-cs"/>
            </a:rPr>
            <a:t>後段、詳しく触れます</a:t>
          </a:r>
        </a:p>
      </xdr:txBody>
    </xdr:sp>
    <xdr:clientData/>
  </xdr:twoCellAnchor>
  <xdr:twoCellAnchor editAs="oneCell">
    <xdr:from>
      <xdr:col>7</xdr:col>
      <xdr:colOff>104775</xdr:colOff>
      <xdr:row>122</xdr:row>
      <xdr:rowOff>85725</xdr:rowOff>
    </xdr:from>
    <xdr:to>
      <xdr:col>15</xdr:col>
      <xdr:colOff>505517</xdr:colOff>
      <xdr:row>128</xdr:row>
      <xdr:rowOff>180975</xdr:rowOff>
    </xdr:to>
    <xdr:pic>
      <xdr:nvPicPr>
        <xdr:cNvPr id="28" name="図 27">
          <a:extLst>
            <a:ext uri="{FF2B5EF4-FFF2-40B4-BE49-F238E27FC236}">
              <a16:creationId xmlns:a16="http://schemas.microsoft.com/office/drawing/2014/main" id="{B2815FBA-FB98-499A-B257-3221FFBE6F1B}"/>
            </a:ext>
          </a:extLst>
        </xdr:cNvPr>
        <xdr:cNvPicPr>
          <a:picLocks noChangeAspect="1"/>
        </xdr:cNvPicPr>
      </xdr:nvPicPr>
      <xdr:blipFill>
        <a:blip xmlns:r="http://schemas.openxmlformats.org/officeDocument/2006/relationships" r:embed="rId14"/>
        <a:stretch>
          <a:fillRect/>
        </a:stretch>
      </xdr:blipFill>
      <xdr:spPr>
        <a:xfrm>
          <a:off x="4667250" y="25650825"/>
          <a:ext cx="5582342" cy="1352550"/>
        </a:xfrm>
        <a:prstGeom prst="rect">
          <a:avLst/>
        </a:prstGeom>
      </xdr:spPr>
    </xdr:pic>
    <xdr:clientData/>
  </xdr:twoCellAnchor>
  <xdr:twoCellAnchor editAs="oneCell">
    <xdr:from>
      <xdr:col>6</xdr:col>
      <xdr:colOff>666749</xdr:colOff>
      <xdr:row>110</xdr:row>
      <xdr:rowOff>47625</xdr:rowOff>
    </xdr:from>
    <xdr:to>
      <xdr:col>12</xdr:col>
      <xdr:colOff>200024</xdr:colOff>
      <xdr:row>119</xdr:row>
      <xdr:rowOff>17967</xdr:rowOff>
    </xdr:to>
    <xdr:pic>
      <xdr:nvPicPr>
        <xdr:cNvPr id="13" name="図 12">
          <a:extLst>
            <a:ext uri="{FF2B5EF4-FFF2-40B4-BE49-F238E27FC236}">
              <a16:creationId xmlns:a16="http://schemas.microsoft.com/office/drawing/2014/main" id="{0E2D6A3B-B53A-4535-8CBB-66FC0E6906EE}"/>
            </a:ext>
          </a:extLst>
        </xdr:cNvPr>
        <xdr:cNvPicPr>
          <a:picLocks noChangeAspect="1"/>
        </xdr:cNvPicPr>
      </xdr:nvPicPr>
      <xdr:blipFill>
        <a:blip xmlns:r="http://schemas.openxmlformats.org/officeDocument/2006/relationships" r:embed="rId15"/>
        <a:stretch>
          <a:fillRect/>
        </a:stretch>
      </xdr:blipFill>
      <xdr:spPr>
        <a:xfrm>
          <a:off x="4505324" y="23098125"/>
          <a:ext cx="3267075" cy="185629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26"/>
  <sheetViews>
    <sheetView tabSelected="1" workbookViewId="0">
      <selection activeCell="A3" sqref="A3"/>
    </sheetView>
  </sheetViews>
  <sheetFormatPr defaultRowHeight="16.5" customHeight="1"/>
  <cols>
    <col min="1" max="1" width="2.875" style="2" customWidth="1"/>
    <col min="2" max="8" width="9.5" style="1" customWidth="1"/>
    <col min="9" max="9" width="1.5" style="1" customWidth="1"/>
    <col min="10" max="16" width="9.5" style="1" customWidth="1"/>
    <col min="17" max="16384" width="9" style="1"/>
  </cols>
  <sheetData>
    <row r="1" spans="1:16" ht="16.5" customHeight="1">
      <c r="A1" s="74" t="s">
        <v>105</v>
      </c>
      <c r="B1" s="74"/>
      <c r="C1" s="74"/>
      <c r="D1" s="74"/>
      <c r="E1" s="74"/>
      <c r="F1" s="74"/>
      <c r="G1" s="74"/>
    </row>
    <row r="9" spans="1:16" ht="16.5" customHeight="1" thickBot="1">
      <c r="C9" s="75" t="s">
        <v>106</v>
      </c>
      <c r="D9" s="76"/>
      <c r="E9" s="76"/>
      <c r="F9" s="76"/>
      <c r="G9" s="76"/>
      <c r="H9" s="76"/>
      <c r="I9" s="76"/>
      <c r="J9" s="76"/>
      <c r="K9" s="76"/>
      <c r="L9" s="76"/>
      <c r="M9" s="76"/>
      <c r="N9" s="77"/>
      <c r="O9" s="3"/>
    </row>
    <row r="10" spans="1:16" s="4" customFormat="1" ht="16.5" customHeight="1" thickTop="1">
      <c r="D10" s="5"/>
      <c r="E10" s="5"/>
      <c r="F10" s="5"/>
      <c r="G10" s="5"/>
      <c r="H10" s="5"/>
      <c r="I10" s="5"/>
      <c r="J10" s="5"/>
      <c r="K10" s="5"/>
      <c r="L10" s="5"/>
      <c r="M10" s="5"/>
      <c r="N10" s="5"/>
      <c r="O10" s="5"/>
    </row>
    <row r="11" spans="1:16" ht="16.5" customHeight="1">
      <c r="A11" s="4"/>
      <c r="B11" s="5"/>
      <c r="C11" s="4"/>
      <c r="D11" s="4"/>
      <c r="E11" s="6"/>
      <c r="F11" s="7"/>
      <c r="G11" s="8"/>
      <c r="H11" s="9"/>
      <c r="I11" s="4"/>
      <c r="J11" s="4"/>
      <c r="K11" s="4"/>
      <c r="L11" s="4"/>
      <c r="M11" s="4"/>
      <c r="N11" s="4"/>
      <c r="O11" s="4"/>
      <c r="P11" s="4"/>
    </row>
    <row r="12" spans="1:16" ht="16.5" customHeight="1">
      <c r="A12" s="4"/>
      <c r="E12" s="4"/>
      <c r="F12" s="4"/>
      <c r="G12" s="4"/>
      <c r="H12" s="4"/>
      <c r="I12" s="4"/>
      <c r="J12" s="4"/>
      <c r="K12" s="4"/>
      <c r="L12" s="4"/>
      <c r="M12" s="4"/>
      <c r="N12" s="4"/>
      <c r="O12" s="4"/>
      <c r="P12" s="4"/>
    </row>
    <row r="13" spans="1:16" ht="16.5" customHeight="1">
      <c r="A13" s="4"/>
      <c r="E13" s="4"/>
      <c r="F13" s="4"/>
      <c r="G13" s="4"/>
      <c r="H13" s="4"/>
      <c r="I13" s="4"/>
      <c r="J13" s="4"/>
      <c r="K13" s="4"/>
      <c r="L13" s="4"/>
      <c r="M13" s="4"/>
      <c r="N13" s="4"/>
      <c r="O13" s="4"/>
      <c r="P13" s="4"/>
    </row>
    <row r="14" spans="1:16" ht="16.5" customHeight="1">
      <c r="A14" s="4"/>
      <c r="E14" s="4"/>
      <c r="F14" s="4"/>
      <c r="G14" s="4"/>
      <c r="H14" s="4"/>
      <c r="I14" s="4"/>
      <c r="J14" s="4"/>
      <c r="K14" s="4"/>
      <c r="L14" s="4"/>
      <c r="M14" s="4"/>
      <c r="N14" s="4"/>
      <c r="O14" s="4"/>
      <c r="P14" s="4"/>
    </row>
    <row r="15" spans="1:16" ht="16.5" customHeight="1">
      <c r="A15" s="4"/>
      <c r="E15" s="4"/>
      <c r="F15" s="4"/>
      <c r="G15" s="4"/>
      <c r="H15" s="4"/>
      <c r="I15" s="4"/>
      <c r="J15" s="4"/>
      <c r="K15" s="4"/>
      <c r="L15" s="4"/>
      <c r="M15" s="4"/>
      <c r="N15" s="4"/>
      <c r="O15" s="4"/>
      <c r="P15" s="4"/>
    </row>
    <row r="16" spans="1:16" ht="16.5" customHeight="1">
      <c r="A16" s="4"/>
      <c r="E16" s="4"/>
      <c r="F16" s="4"/>
      <c r="G16" s="4"/>
      <c r="H16" s="4"/>
      <c r="I16" s="4"/>
      <c r="J16" s="4"/>
      <c r="K16" s="4"/>
      <c r="L16" s="4"/>
      <c r="M16" s="4"/>
      <c r="N16" s="4"/>
      <c r="O16" s="4"/>
      <c r="P16" s="4"/>
    </row>
    <row r="17" spans="1:16" ht="16.5" customHeight="1">
      <c r="A17" s="4"/>
      <c r="E17" s="4"/>
      <c r="F17" s="4"/>
      <c r="G17" s="4"/>
      <c r="H17" s="4"/>
      <c r="I17" s="4"/>
      <c r="J17" s="4"/>
      <c r="O17" s="4"/>
      <c r="P17" s="4"/>
    </row>
    <row r="18" spans="1:16" ht="16.5" customHeight="1">
      <c r="A18" s="4"/>
      <c r="E18" s="4"/>
      <c r="F18" s="4"/>
      <c r="G18" s="4"/>
      <c r="H18" s="4"/>
      <c r="I18" s="4"/>
      <c r="J18" s="4"/>
      <c r="K18" s="4"/>
      <c r="L18" s="4"/>
      <c r="M18" s="4"/>
      <c r="N18" s="4"/>
      <c r="O18" s="4"/>
      <c r="P18" s="4"/>
    </row>
    <row r="19" spans="1:16" ht="16.5" customHeight="1" thickBot="1">
      <c r="C19" s="10">
        <v>1</v>
      </c>
    </row>
    <row r="20" spans="1:16" s="14" customFormat="1" ht="16.5" customHeight="1" thickTop="1">
      <c r="A20" s="11"/>
      <c r="B20" s="12" t="s">
        <v>94</v>
      </c>
      <c r="C20" s="13"/>
      <c r="J20" s="56" t="s">
        <v>0</v>
      </c>
      <c r="K20" s="57" t="s">
        <v>1</v>
      </c>
      <c r="L20" s="57" t="s">
        <v>2</v>
      </c>
      <c r="M20" s="56" t="s">
        <v>3</v>
      </c>
      <c r="N20" s="57" t="s">
        <v>4</v>
      </c>
      <c r="O20" s="57" t="s">
        <v>5</v>
      </c>
    </row>
    <row r="21" spans="1:16" ht="16.5" customHeight="1">
      <c r="J21" s="15">
        <v>43009</v>
      </c>
      <c r="K21" s="16" t="s">
        <v>6</v>
      </c>
      <c r="L21" s="16" t="s">
        <v>7</v>
      </c>
      <c r="M21" s="60">
        <v>7</v>
      </c>
      <c r="N21" s="17">
        <v>1200</v>
      </c>
      <c r="O21" s="18">
        <f>IF(K21="","",M21*N21)</f>
        <v>8400</v>
      </c>
    </row>
    <row r="22" spans="1:16" ht="16.5" customHeight="1">
      <c r="B22" s="2" t="s">
        <v>8</v>
      </c>
      <c r="C22" s="3" t="s">
        <v>95</v>
      </c>
      <c r="J22" s="15">
        <v>43010</v>
      </c>
      <c r="K22" s="20" t="s">
        <v>9</v>
      </c>
      <c r="L22" s="20" t="s">
        <v>10</v>
      </c>
      <c r="M22" s="61">
        <v>4</v>
      </c>
      <c r="N22" s="21">
        <v>3400</v>
      </c>
      <c r="O22" s="22">
        <f t="shared" ref="O22:O31" si="0">IF(K22="","",M22*N22)</f>
        <v>13600</v>
      </c>
    </row>
    <row r="23" spans="1:16" ht="16.5" customHeight="1">
      <c r="J23" s="15">
        <v>43011</v>
      </c>
      <c r="K23" s="20" t="s">
        <v>11</v>
      </c>
      <c r="L23" s="20" t="s">
        <v>12</v>
      </c>
      <c r="M23" s="61">
        <v>8</v>
      </c>
      <c r="N23" s="21">
        <v>5200</v>
      </c>
      <c r="O23" s="22">
        <f t="shared" si="0"/>
        <v>41600</v>
      </c>
    </row>
    <row r="24" spans="1:16" ht="16.5" customHeight="1" thickBot="1">
      <c r="E24" s="58"/>
      <c r="F24" s="1" t="s">
        <v>13</v>
      </c>
      <c r="J24" s="15">
        <v>43012</v>
      </c>
      <c r="K24" s="20" t="s">
        <v>14</v>
      </c>
      <c r="L24" s="20" t="s">
        <v>15</v>
      </c>
      <c r="M24" s="61">
        <v>5</v>
      </c>
      <c r="N24" s="21">
        <v>650</v>
      </c>
      <c r="O24" s="22">
        <f t="shared" si="0"/>
        <v>3250</v>
      </c>
    </row>
    <row r="25" spans="1:16" ht="16.5" customHeight="1">
      <c r="D25" s="23" t="s">
        <v>16</v>
      </c>
      <c r="E25" s="59">
        <f>COUNTA(K21:K31)</f>
        <v>10</v>
      </c>
      <c r="F25" s="1" t="s">
        <v>13</v>
      </c>
      <c r="J25" s="15">
        <v>43013</v>
      </c>
      <c r="K25" s="20" t="s">
        <v>17</v>
      </c>
      <c r="L25" s="20" t="s">
        <v>18</v>
      </c>
      <c r="M25" s="61">
        <v>2</v>
      </c>
      <c r="N25" s="21">
        <v>8900</v>
      </c>
      <c r="O25" s="22">
        <f t="shared" si="0"/>
        <v>17800</v>
      </c>
    </row>
    <row r="26" spans="1:16" ht="16.5" customHeight="1">
      <c r="D26" s="24" t="s">
        <v>96</v>
      </c>
      <c r="J26" s="15">
        <v>43014</v>
      </c>
      <c r="K26" s="20" t="s">
        <v>17</v>
      </c>
      <c r="L26" s="20" t="s">
        <v>19</v>
      </c>
      <c r="M26" s="61">
        <v>7</v>
      </c>
      <c r="N26" s="21">
        <v>8300</v>
      </c>
      <c r="O26" s="22">
        <f t="shared" si="0"/>
        <v>58100</v>
      </c>
    </row>
    <row r="27" spans="1:16" ht="16.5" customHeight="1">
      <c r="J27" s="15">
        <v>43015</v>
      </c>
      <c r="K27" s="20" t="s">
        <v>20</v>
      </c>
      <c r="L27" s="20" t="s">
        <v>21</v>
      </c>
      <c r="M27" s="61">
        <v>5</v>
      </c>
      <c r="N27" s="21">
        <v>2300</v>
      </c>
      <c r="O27" s="22">
        <f t="shared" si="0"/>
        <v>11500</v>
      </c>
    </row>
    <row r="28" spans="1:16" ht="16.5" customHeight="1">
      <c r="B28" s="2" t="s">
        <v>22</v>
      </c>
      <c r="C28" s="1" t="s">
        <v>23</v>
      </c>
      <c r="J28" s="15">
        <v>43016</v>
      </c>
      <c r="K28" s="20" t="s">
        <v>11</v>
      </c>
      <c r="L28" s="20" t="s">
        <v>24</v>
      </c>
      <c r="M28" s="61">
        <v>3</v>
      </c>
      <c r="N28" s="21">
        <v>4300</v>
      </c>
      <c r="O28" s="22">
        <f t="shared" si="0"/>
        <v>12900</v>
      </c>
    </row>
    <row r="29" spans="1:16" ht="16.5" customHeight="1">
      <c r="J29" s="15">
        <v>43017</v>
      </c>
      <c r="K29" s="20" t="s">
        <v>14</v>
      </c>
      <c r="L29" s="20" t="s">
        <v>25</v>
      </c>
      <c r="M29" s="61">
        <v>1</v>
      </c>
      <c r="N29" s="21">
        <v>10000</v>
      </c>
      <c r="O29" s="22">
        <f t="shared" si="0"/>
        <v>10000</v>
      </c>
    </row>
    <row r="30" spans="1:16" ht="16.5" customHeight="1">
      <c r="D30" s="25" t="s">
        <v>1</v>
      </c>
      <c r="E30" s="25" t="s">
        <v>26</v>
      </c>
      <c r="F30" s="25" t="s">
        <v>5</v>
      </c>
      <c r="J30" s="15">
        <v>43018</v>
      </c>
      <c r="K30" s="20"/>
      <c r="L30" s="20"/>
      <c r="M30" s="61"/>
      <c r="N30" s="21"/>
      <c r="O30" s="22" t="str">
        <f t="shared" si="0"/>
        <v/>
      </c>
    </row>
    <row r="31" spans="1:16" ht="16.5" customHeight="1">
      <c r="D31" s="26" t="s">
        <v>27</v>
      </c>
      <c r="E31" s="64"/>
      <c r="F31" s="27"/>
      <c r="J31" s="15">
        <v>43019</v>
      </c>
      <c r="K31" s="29" t="s">
        <v>28</v>
      </c>
      <c r="L31" s="29" t="s">
        <v>29</v>
      </c>
      <c r="M31" s="62">
        <v>3</v>
      </c>
      <c r="N31" s="30">
        <v>7700</v>
      </c>
      <c r="O31" s="31">
        <f t="shared" si="0"/>
        <v>23100</v>
      </c>
    </row>
    <row r="32" spans="1:16" ht="16.5" customHeight="1">
      <c r="D32" s="26" t="s">
        <v>11</v>
      </c>
      <c r="E32" s="64"/>
      <c r="F32" s="27"/>
      <c r="J32" s="32" t="s">
        <v>30</v>
      </c>
      <c r="K32" s="33"/>
      <c r="L32" s="33"/>
      <c r="M32" s="63">
        <f>SUM(M21:M31)</f>
        <v>45</v>
      </c>
      <c r="N32" s="34"/>
      <c r="O32" s="35">
        <f>SUM(O21:O31)</f>
        <v>200250</v>
      </c>
    </row>
    <row r="33" spans="2:15" ht="16.5" customHeight="1">
      <c r="D33" s="26" t="s">
        <v>31</v>
      </c>
      <c r="E33" s="64"/>
      <c r="F33" s="27"/>
    </row>
    <row r="34" spans="2:15" ht="16.5" customHeight="1">
      <c r="D34" s="26" t="s">
        <v>17</v>
      </c>
      <c r="E34" s="64"/>
      <c r="F34" s="27"/>
    </row>
    <row r="35" spans="2:15" ht="16.5" customHeight="1">
      <c r="D35" s="26" t="s">
        <v>30</v>
      </c>
      <c r="E35" s="65"/>
      <c r="F35" s="27"/>
    </row>
    <row r="39" spans="2:15" ht="16.5" customHeight="1">
      <c r="C39" s="23" t="s">
        <v>16</v>
      </c>
      <c r="D39" s="25" t="s">
        <v>1</v>
      </c>
      <c r="E39" s="25" t="s">
        <v>26</v>
      </c>
      <c r="F39" s="25" t="s">
        <v>5</v>
      </c>
    </row>
    <row r="40" spans="2:15" ht="16.5" customHeight="1">
      <c r="D40" s="26" t="s">
        <v>32</v>
      </c>
      <c r="E40" s="64">
        <f>COUNTIF($K$21:$K$31,D40)</f>
        <v>3</v>
      </c>
      <c r="F40" s="27">
        <f>SUMIF($K$21:$K$31,D40,$O$21:$O$31)</f>
        <v>21650</v>
      </c>
    </row>
    <row r="41" spans="2:15" ht="16.5" customHeight="1">
      <c r="D41" s="26" t="s">
        <v>11</v>
      </c>
      <c r="E41" s="64">
        <f>COUNTIF($K$21:$K$31,D41)</f>
        <v>2</v>
      </c>
      <c r="F41" s="27">
        <f>SUMIF($K$21:$K$31,D41,$O$21:$O$31)</f>
        <v>54500</v>
      </c>
    </row>
    <row r="42" spans="2:15" ht="16.5" customHeight="1">
      <c r="D42" s="26" t="s">
        <v>33</v>
      </c>
      <c r="E42" s="64">
        <f>COUNTIF($K$21:$K$31,D42)</f>
        <v>3</v>
      </c>
      <c r="F42" s="27">
        <f>SUMIF($K$21:$K$31,D42,$O$21:$O$31)</f>
        <v>48200</v>
      </c>
    </row>
    <row r="43" spans="2:15" ht="16.5" customHeight="1">
      <c r="D43" s="26" t="s">
        <v>17</v>
      </c>
      <c r="E43" s="64">
        <f>COUNTIF($K$21:$K$31,D43)</f>
        <v>2</v>
      </c>
      <c r="F43" s="27">
        <f>SUMIF($K$21:$K$31,D43,$O$21:$O$31)</f>
        <v>75900</v>
      </c>
    </row>
    <row r="44" spans="2:15" ht="16.5" customHeight="1">
      <c r="D44" s="36" t="s">
        <v>30</v>
      </c>
      <c r="E44" s="66">
        <f>SUM(E40:E43)</f>
        <v>10</v>
      </c>
      <c r="F44" s="37">
        <f>SUM(F40:F43)</f>
        <v>200250</v>
      </c>
    </row>
    <row r="47" spans="2:15" ht="16.5" customHeight="1">
      <c r="B47" s="2" t="s">
        <v>34</v>
      </c>
      <c r="C47" s="1" t="s">
        <v>108</v>
      </c>
      <c r="J47" s="56" t="s">
        <v>0</v>
      </c>
      <c r="K47" s="57" t="s">
        <v>1</v>
      </c>
      <c r="L47" s="57" t="s">
        <v>2</v>
      </c>
      <c r="M47" s="56" t="s">
        <v>3</v>
      </c>
      <c r="N47" s="57" t="s">
        <v>4</v>
      </c>
      <c r="O47" s="57" t="s">
        <v>5</v>
      </c>
    </row>
    <row r="48" spans="2:15" ht="16.5" customHeight="1">
      <c r="J48" s="15">
        <v>40817</v>
      </c>
      <c r="K48" s="16" t="s">
        <v>6</v>
      </c>
      <c r="L48" s="16" t="s">
        <v>7</v>
      </c>
      <c r="M48" s="60">
        <v>7</v>
      </c>
      <c r="N48" s="17">
        <v>1200</v>
      </c>
      <c r="O48" s="18">
        <f>IF(K48="","",M48*N48)</f>
        <v>8400</v>
      </c>
    </row>
    <row r="49" spans="2:15" ht="16.5" customHeight="1" thickBot="1">
      <c r="E49" s="38"/>
      <c r="F49" s="1" t="s">
        <v>35</v>
      </c>
      <c r="J49" s="19">
        <v>40818</v>
      </c>
      <c r="K49" s="20" t="s">
        <v>36</v>
      </c>
      <c r="L49" s="20" t="s">
        <v>37</v>
      </c>
      <c r="M49" s="61">
        <v>4</v>
      </c>
      <c r="N49" s="21">
        <v>3400</v>
      </c>
      <c r="O49" s="22">
        <f t="shared" ref="O49:O58" si="1">IF(K49="","",M49*N49)</f>
        <v>13600</v>
      </c>
    </row>
    <row r="50" spans="2:15" ht="16.5" customHeight="1">
      <c r="E50" s="39">
        <f>SUMIF(N48:N58,"&gt;=5000",O48:O58)</f>
        <v>150600</v>
      </c>
      <c r="F50" s="1" t="s">
        <v>35</v>
      </c>
      <c r="J50" s="19">
        <v>40819</v>
      </c>
      <c r="K50" s="20" t="s">
        <v>11</v>
      </c>
      <c r="L50" s="20" t="s">
        <v>38</v>
      </c>
      <c r="M50" s="61">
        <v>8</v>
      </c>
      <c r="N50" s="21">
        <v>5200</v>
      </c>
      <c r="O50" s="22">
        <f t="shared" si="1"/>
        <v>41600</v>
      </c>
    </row>
    <row r="51" spans="2:15" ht="16.5" customHeight="1">
      <c r="J51" s="19">
        <v>40820</v>
      </c>
      <c r="K51" s="20" t="s">
        <v>39</v>
      </c>
      <c r="L51" s="20" t="s">
        <v>40</v>
      </c>
      <c r="M51" s="61">
        <v>5</v>
      </c>
      <c r="N51" s="21">
        <v>650</v>
      </c>
      <c r="O51" s="22">
        <f t="shared" si="1"/>
        <v>3250</v>
      </c>
    </row>
    <row r="52" spans="2:15" ht="16.5" customHeight="1">
      <c r="J52" s="19">
        <v>40821</v>
      </c>
      <c r="K52" s="20" t="s">
        <v>17</v>
      </c>
      <c r="L52" s="20" t="s">
        <v>41</v>
      </c>
      <c r="M52" s="61">
        <v>2</v>
      </c>
      <c r="N52" s="21">
        <v>8900</v>
      </c>
      <c r="O52" s="22">
        <f t="shared" si="1"/>
        <v>17800</v>
      </c>
    </row>
    <row r="53" spans="2:15" ht="16.5" customHeight="1">
      <c r="J53" s="19">
        <v>40822</v>
      </c>
      <c r="K53" s="20" t="s">
        <v>17</v>
      </c>
      <c r="L53" s="20" t="s">
        <v>42</v>
      </c>
      <c r="M53" s="61">
        <v>7</v>
      </c>
      <c r="N53" s="21">
        <v>8300</v>
      </c>
      <c r="O53" s="22">
        <f t="shared" si="1"/>
        <v>58100</v>
      </c>
    </row>
    <row r="54" spans="2:15" ht="16.5" customHeight="1">
      <c r="J54" s="19">
        <v>40823</v>
      </c>
      <c r="K54" s="20" t="s">
        <v>36</v>
      </c>
      <c r="L54" s="20" t="s">
        <v>43</v>
      </c>
      <c r="M54" s="61">
        <v>5</v>
      </c>
      <c r="N54" s="21">
        <v>2300</v>
      </c>
      <c r="O54" s="22">
        <f t="shared" si="1"/>
        <v>11500</v>
      </c>
    </row>
    <row r="55" spans="2:15" ht="16.5" customHeight="1">
      <c r="J55" s="19">
        <v>40824</v>
      </c>
      <c r="K55" s="20" t="s">
        <v>11</v>
      </c>
      <c r="L55" s="20" t="s">
        <v>44</v>
      </c>
      <c r="M55" s="61">
        <v>3</v>
      </c>
      <c r="N55" s="21">
        <v>4300</v>
      </c>
      <c r="O55" s="22">
        <f t="shared" si="1"/>
        <v>12900</v>
      </c>
    </row>
    <row r="56" spans="2:15" ht="16.5" customHeight="1">
      <c r="B56" s="2" t="s">
        <v>45</v>
      </c>
      <c r="C56" s="1" t="s">
        <v>107</v>
      </c>
      <c r="J56" s="19">
        <v>40825</v>
      </c>
      <c r="K56" s="20" t="s">
        <v>39</v>
      </c>
      <c r="L56" s="20" t="s">
        <v>46</v>
      </c>
      <c r="M56" s="61">
        <v>1</v>
      </c>
      <c r="N56" s="21">
        <v>10000</v>
      </c>
      <c r="O56" s="22">
        <f t="shared" si="1"/>
        <v>10000</v>
      </c>
    </row>
    <row r="57" spans="2:15" ht="16.5" customHeight="1">
      <c r="C57" s="40" t="s">
        <v>97</v>
      </c>
      <c r="J57" s="19">
        <v>40826</v>
      </c>
      <c r="K57" s="20" t="s">
        <v>17</v>
      </c>
      <c r="L57" s="20" t="s">
        <v>42</v>
      </c>
      <c r="M57" s="61">
        <v>8</v>
      </c>
      <c r="N57" s="21"/>
      <c r="O57" s="22">
        <f t="shared" si="1"/>
        <v>0</v>
      </c>
    </row>
    <row r="58" spans="2:15" ht="16.5" customHeight="1">
      <c r="C58" s="41" t="s">
        <v>98</v>
      </c>
      <c r="J58" s="28">
        <v>40827</v>
      </c>
      <c r="K58" s="29" t="s">
        <v>36</v>
      </c>
      <c r="L58" s="29" t="s">
        <v>47</v>
      </c>
      <c r="M58" s="62">
        <v>3</v>
      </c>
      <c r="N58" s="30">
        <v>7700</v>
      </c>
      <c r="O58" s="31">
        <f t="shared" si="1"/>
        <v>23100</v>
      </c>
    </row>
    <row r="59" spans="2:15" ht="16.5" customHeight="1">
      <c r="J59" s="32" t="s">
        <v>30</v>
      </c>
      <c r="K59" s="33"/>
      <c r="L59" s="33"/>
      <c r="M59" s="63">
        <f>SUM(M48:M58)</f>
        <v>53</v>
      </c>
      <c r="N59" s="34"/>
      <c r="O59" s="35">
        <f>SUM(O48:O58)</f>
        <v>200250</v>
      </c>
    </row>
    <row r="60" spans="2:15" ht="16.5" customHeight="1" thickBot="1">
      <c r="E60" s="67"/>
      <c r="F60" s="1" t="s">
        <v>35</v>
      </c>
    </row>
    <row r="61" spans="2:15" ht="16.5" customHeight="1">
      <c r="E61" s="68">
        <f>DSUM(J47:O59,O47,E65:F66)</f>
        <v>99700</v>
      </c>
      <c r="F61" s="1" t="s">
        <v>35</v>
      </c>
    </row>
    <row r="62" spans="2:15" ht="16.5" customHeight="1">
      <c r="E62" s="42"/>
    </row>
    <row r="64" spans="2:15" ht="16.5" customHeight="1">
      <c r="D64" s="43" t="s">
        <v>48</v>
      </c>
    </row>
    <row r="65" spans="2:6" ht="16.5" customHeight="1" thickBot="1">
      <c r="C65" s="44" t="s">
        <v>49</v>
      </c>
      <c r="D65" s="2" t="s">
        <v>50</v>
      </c>
      <c r="E65" s="45" t="s">
        <v>4</v>
      </c>
      <c r="F65" s="45" t="s">
        <v>3</v>
      </c>
    </row>
    <row r="66" spans="2:6" ht="16.5" customHeight="1" thickTop="1">
      <c r="E66" s="69" t="s">
        <v>51</v>
      </c>
      <c r="F66" s="70" t="s">
        <v>52</v>
      </c>
    </row>
    <row r="67" spans="2:6" ht="16.5" customHeight="1">
      <c r="D67" s="46" t="s">
        <v>99</v>
      </c>
    </row>
    <row r="70" spans="2:6" ht="16.5" customHeight="1">
      <c r="B70" s="2" t="s">
        <v>53</v>
      </c>
      <c r="C70" s="2" t="s">
        <v>100</v>
      </c>
    </row>
    <row r="72" spans="2:6" ht="16.5" customHeight="1" thickBot="1">
      <c r="E72" s="38"/>
      <c r="F72" s="1" t="s">
        <v>35</v>
      </c>
    </row>
    <row r="73" spans="2:6" ht="16.5" customHeight="1">
      <c r="E73" s="39">
        <f>DAVERAGE(J47:O59,O47,E76:F77)</f>
        <v>29050</v>
      </c>
      <c r="F73" s="1" t="s">
        <v>35</v>
      </c>
    </row>
    <row r="75" spans="2:6" ht="16.5" customHeight="1">
      <c r="D75" s="43" t="s">
        <v>48</v>
      </c>
    </row>
    <row r="76" spans="2:6" ht="16.5" customHeight="1" thickBot="1">
      <c r="C76" s="44" t="s">
        <v>49</v>
      </c>
      <c r="D76" s="2" t="s">
        <v>50</v>
      </c>
      <c r="E76" s="45" t="s">
        <v>1</v>
      </c>
      <c r="F76" s="45" t="s">
        <v>3</v>
      </c>
    </row>
    <row r="77" spans="2:6" ht="16.5" customHeight="1" thickTop="1">
      <c r="E77" s="26" t="s">
        <v>17</v>
      </c>
      <c r="F77" s="26" t="s">
        <v>54</v>
      </c>
    </row>
    <row r="78" spans="2:6" ht="16.5" customHeight="1">
      <c r="D78" s="46" t="s">
        <v>99</v>
      </c>
    </row>
    <row r="86" spans="2:15" ht="16.5" customHeight="1" thickBot="1">
      <c r="C86" s="10">
        <v>2</v>
      </c>
      <c r="K86" s="47"/>
      <c r="L86" s="47"/>
      <c r="M86" s="47"/>
      <c r="N86" s="47"/>
    </row>
    <row r="87" spans="2:15" ht="16.5" customHeight="1" thickTop="1">
      <c r="B87" s="12" t="s">
        <v>94</v>
      </c>
    </row>
    <row r="89" spans="2:15" ht="16.5" customHeight="1">
      <c r="J89" s="56" t="s">
        <v>55</v>
      </c>
      <c r="K89" s="57" t="s">
        <v>56</v>
      </c>
      <c r="L89" s="57" t="s">
        <v>57</v>
      </c>
      <c r="M89" s="56" t="s">
        <v>58</v>
      </c>
      <c r="N89" s="72"/>
      <c r="O89" s="57" t="s">
        <v>59</v>
      </c>
    </row>
    <row r="90" spans="2:15" ht="16.5" customHeight="1">
      <c r="B90" s="2" t="s">
        <v>8</v>
      </c>
      <c r="C90" s="48" t="s">
        <v>101</v>
      </c>
      <c r="I90" s="49"/>
      <c r="J90" s="50" t="s">
        <v>60</v>
      </c>
      <c r="K90" s="26" t="s">
        <v>61</v>
      </c>
      <c r="L90" s="26">
        <v>36</v>
      </c>
      <c r="M90" s="51" t="s">
        <v>62</v>
      </c>
      <c r="N90" s="52"/>
      <c r="O90" s="53">
        <v>32700</v>
      </c>
    </row>
    <row r="91" spans="2:15" ht="16.5" customHeight="1">
      <c r="C91" s="48"/>
      <c r="I91" s="49"/>
      <c r="J91" s="50" t="s">
        <v>63</v>
      </c>
      <c r="K91" s="26" t="s">
        <v>64</v>
      </c>
      <c r="L91" s="26">
        <v>22</v>
      </c>
      <c r="M91" s="51" t="s">
        <v>65</v>
      </c>
      <c r="N91" s="52"/>
      <c r="O91" s="53">
        <v>12800</v>
      </c>
    </row>
    <row r="92" spans="2:15" ht="16.5" customHeight="1" thickBot="1">
      <c r="C92" s="46" t="s">
        <v>66</v>
      </c>
      <c r="E92" s="67"/>
      <c r="F92" s="1" t="s">
        <v>67</v>
      </c>
      <c r="J92" s="50" t="s">
        <v>68</v>
      </c>
      <c r="K92" s="26" t="s">
        <v>64</v>
      </c>
      <c r="L92" s="26">
        <v>42</v>
      </c>
      <c r="M92" s="51" t="s">
        <v>69</v>
      </c>
      <c r="N92" s="52"/>
      <c r="O92" s="53">
        <v>50000</v>
      </c>
    </row>
    <row r="93" spans="2:15" ht="16.5" customHeight="1">
      <c r="E93" s="71">
        <f>COUNTIF(M90:M100,"東京都*")</f>
        <v>6</v>
      </c>
      <c r="F93" s="1" t="s">
        <v>67</v>
      </c>
      <c r="J93" s="50" t="s">
        <v>70</v>
      </c>
      <c r="K93" s="26" t="s">
        <v>61</v>
      </c>
      <c r="L93" s="26">
        <v>51</v>
      </c>
      <c r="M93" s="51" t="s">
        <v>71</v>
      </c>
      <c r="N93" s="52"/>
      <c r="O93" s="53">
        <v>92300</v>
      </c>
    </row>
    <row r="94" spans="2:15" ht="16.5" customHeight="1">
      <c r="E94" s="24"/>
      <c r="J94" s="50" t="s">
        <v>72</v>
      </c>
      <c r="K94" s="26" t="s">
        <v>64</v>
      </c>
      <c r="L94" s="26">
        <v>18</v>
      </c>
      <c r="M94" s="51" t="s">
        <v>73</v>
      </c>
      <c r="N94" s="52"/>
      <c r="O94" s="53">
        <v>8700</v>
      </c>
    </row>
    <row r="95" spans="2:15" ht="16.5" customHeight="1">
      <c r="B95" s="2" t="s">
        <v>22</v>
      </c>
      <c r="C95" s="2" t="s">
        <v>102</v>
      </c>
      <c r="J95" s="50" t="s">
        <v>74</v>
      </c>
      <c r="K95" s="26" t="s">
        <v>61</v>
      </c>
      <c r="L95" s="26">
        <v>29</v>
      </c>
      <c r="M95" s="51" t="s">
        <v>75</v>
      </c>
      <c r="N95" s="52"/>
      <c r="O95" s="53">
        <v>112700</v>
      </c>
    </row>
    <row r="96" spans="2:15" ht="16.5" customHeight="1" thickBot="1">
      <c r="E96" s="67"/>
      <c r="F96" s="1" t="s">
        <v>67</v>
      </c>
      <c r="J96" s="50" t="s">
        <v>76</v>
      </c>
      <c r="K96" s="26" t="s">
        <v>61</v>
      </c>
      <c r="L96" s="26">
        <v>33</v>
      </c>
      <c r="M96" s="51" t="s">
        <v>77</v>
      </c>
      <c r="N96" s="52"/>
      <c r="O96" s="53">
        <v>12000</v>
      </c>
    </row>
    <row r="97" spans="2:15" ht="16.5" customHeight="1">
      <c r="C97" s="1" t="s">
        <v>109</v>
      </c>
      <c r="E97" s="71">
        <f>COUNTIF(L90:L100,"&lt;30")</f>
        <v>3</v>
      </c>
      <c r="F97" s="1" t="s">
        <v>67</v>
      </c>
      <c r="J97" s="50" t="s">
        <v>78</v>
      </c>
      <c r="K97" s="26" t="s">
        <v>64</v>
      </c>
      <c r="L97" s="26">
        <v>30</v>
      </c>
      <c r="M97" s="51" t="s">
        <v>79</v>
      </c>
      <c r="N97" s="52"/>
      <c r="O97" s="53">
        <v>3100</v>
      </c>
    </row>
    <row r="98" spans="2:15" ht="16.5" customHeight="1">
      <c r="C98" s="1" t="s">
        <v>110</v>
      </c>
      <c r="J98" s="50" t="s">
        <v>80</v>
      </c>
      <c r="K98" s="26" t="s">
        <v>61</v>
      </c>
      <c r="L98" s="26">
        <v>49</v>
      </c>
      <c r="M98" s="51" t="s">
        <v>81</v>
      </c>
      <c r="N98" s="52"/>
      <c r="O98" s="53">
        <v>47100</v>
      </c>
    </row>
    <row r="99" spans="2:15" ht="16.5" customHeight="1">
      <c r="J99" s="50" t="s">
        <v>82</v>
      </c>
      <c r="K99" s="26" t="s">
        <v>64</v>
      </c>
      <c r="L99" s="26">
        <v>61</v>
      </c>
      <c r="M99" s="51" t="s">
        <v>83</v>
      </c>
      <c r="N99" s="52"/>
      <c r="O99" s="53">
        <v>28900</v>
      </c>
    </row>
    <row r="100" spans="2:15" ht="16.5" customHeight="1">
      <c r="J100" s="50" t="s">
        <v>84</v>
      </c>
      <c r="K100" s="26" t="s">
        <v>64</v>
      </c>
      <c r="L100" s="26">
        <v>56</v>
      </c>
      <c r="M100" s="51" t="s">
        <v>85</v>
      </c>
      <c r="N100" s="52"/>
      <c r="O100" s="53">
        <v>28900</v>
      </c>
    </row>
    <row r="101" spans="2:15" ht="16.5" customHeight="1">
      <c r="B101" s="2" t="s">
        <v>34</v>
      </c>
      <c r="C101" s="2" t="s">
        <v>103</v>
      </c>
    </row>
    <row r="103" spans="2:15" ht="16.5" customHeight="1" thickBot="1">
      <c r="E103" s="38"/>
      <c r="F103" s="54" t="s">
        <v>35</v>
      </c>
    </row>
    <row r="104" spans="2:15" ht="16.5" customHeight="1">
      <c r="E104" s="55">
        <f ca="1">SUMIF(M90:M999,"神奈川県*",O90:O100)</f>
        <v>84700</v>
      </c>
      <c r="F104" s="54" t="s">
        <v>35</v>
      </c>
    </row>
    <row r="109" spans="2:15" ht="16.5" customHeight="1">
      <c r="B109" s="2" t="s">
        <v>45</v>
      </c>
      <c r="C109" s="2" t="s">
        <v>104</v>
      </c>
    </row>
    <row r="111" spans="2:15" ht="16.5" customHeight="1" thickBot="1">
      <c r="E111" s="38"/>
      <c r="F111" s="54" t="s">
        <v>35</v>
      </c>
    </row>
    <row r="112" spans="2:15" ht="16.5" customHeight="1">
      <c r="E112" s="39">
        <f>SUMIF(O90:O100,"&gt;=50000",O90:O100)</f>
        <v>255000</v>
      </c>
      <c r="F112" s="54" t="s">
        <v>35</v>
      </c>
    </row>
    <row r="117" spans="2:11" ht="16.5" customHeight="1">
      <c r="B117" s="2" t="s">
        <v>53</v>
      </c>
      <c r="C117" s="1" t="s">
        <v>86</v>
      </c>
    </row>
    <row r="118" spans="2:11" ht="16.5" customHeight="1">
      <c r="C118" s="2" t="s">
        <v>87</v>
      </c>
    </row>
    <row r="119" spans="2:11" ht="16.5" customHeight="1" thickBot="1">
      <c r="E119" s="38"/>
      <c r="F119" s="54" t="s">
        <v>35</v>
      </c>
    </row>
    <row r="120" spans="2:11" ht="16.5" customHeight="1">
      <c r="E120" s="39">
        <f>DSUM(J89:O100,O89,E123:G124)</f>
        <v>112700</v>
      </c>
      <c r="F120" s="54" t="s">
        <v>35</v>
      </c>
    </row>
    <row r="122" spans="2:11" ht="16.5" customHeight="1">
      <c r="D122" s="43" t="s">
        <v>48</v>
      </c>
    </row>
    <row r="123" spans="2:11" ht="16.5" customHeight="1" thickBot="1">
      <c r="C123" s="44" t="s">
        <v>49</v>
      </c>
      <c r="D123" s="2" t="s">
        <v>88</v>
      </c>
      <c r="E123" s="45" t="s">
        <v>89</v>
      </c>
      <c r="F123" s="45" t="s">
        <v>90</v>
      </c>
      <c r="G123" s="45" t="s">
        <v>91</v>
      </c>
    </row>
    <row r="124" spans="2:11" ht="16.5" customHeight="1" thickTop="1">
      <c r="E124" s="26" t="s">
        <v>92</v>
      </c>
      <c r="F124" s="26" t="s">
        <v>111</v>
      </c>
      <c r="G124" s="73" t="s">
        <v>93</v>
      </c>
    </row>
    <row r="125" spans="2:11" ht="16.5" customHeight="1">
      <c r="D125" s="46" t="s">
        <v>99</v>
      </c>
    </row>
    <row r="126" spans="2:11" ht="16.5" customHeight="1">
      <c r="K126" s="24"/>
    </row>
  </sheetData>
  <mergeCells count="2">
    <mergeCell ref="A1:G1"/>
    <mergeCell ref="C9:N9"/>
  </mergeCells>
  <phoneticPr fontId="2"/>
  <conditionalFormatting sqref="M21:N31 M48:N58">
    <cfRule type="cellIs" dxfId="0" priority="1" stopIfTrue="1" operator="equal">
      <formula>"神奈川県*"</formula>
    </cfRule>
  </conditionalFormatting>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2017-02-10T03:07:38Z</dcterms:created>
  <dcterms:modified xsi:type="dcterms:W3CDTF">2017-03-26T04:35:23Z</dcterms:modified>
</cp:coreProperties>
</file>