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13-その他の関数\"/>
    </mc:Choice>
  </mc:AlternateContent>
  <bookViews>
    <workbookView xWindow="3720" yWindow="0" windowWidth="17790" windowHeight="9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2" i="1" l="1"/>
  <c r="M201" i="1"/>
  <c r="M200" i="1"/>
  <c r="M199" i="1"/>
  <c r="M198" i="1"/>
  <c r="M197" i="1"/>
  <c r="M196" i="1"/>
  <c r="M195" i="1"/>
  <c r="M194" i="1"/>
  <c r="M193" i="1"/>
  <c r="M192" i="1"/>
  <c r="F182" i="1"/>
  <c r="E182" i="1"/>
  <c r="E181" i="1"/>
  <c r="F181" i="1" s="1"/>
  <c r="F180" i="1"/>
  <c r="E180" i="1"/>
  <c r="E179" i="1"/>
  <c r="F179" i="1" s="1"/>
  <c r="F178" i="1"/>
  <c r="E178" i="1"/>
  <c r="E177" i="1"/>
  <c r="F177" i="1" s="1"/>
  <c r="F176" i="1"/>
  <c r="E176" i="1"/>
  <c r="E175" i="1"/>
  <c r="F175" i="1" s="1"/>
  <c r="F174" i="1"/>
  <c r="E174" i="1"/>
  <c r="E173" i="1"/>
  <c r="F173" i="1" s="1"/>
  <c r="F172" i="1"/>
  <c r="E172" i="1"/>
  <c r="E183" i="1" s="1"/>
  <c r="E151" i="1"/>
  <c r="F151" i="1" s="1"/>
  <c r="F150" i="1"/>
  <c r="E150" i="1"/>
  <c r="E149" i="1"/>
  <c r="F149" i="1" s="1"/>
  <c r="F148" i="1"/>
  <c r="E148" i="1"/>
  <c r="E147" i="1"/>
  <c r="F147" i="1" s="1"/>
  <c r="F146" i="1"/>
  <c r="E146" i="1"/>
  <c r="E145" i="1"/>
  <c r="F145" i="1" s="1"/>
  <c r="E130" i="1"/>
  <c r="D130" i="1"/>
  <c r="E129" i="1"/>
  <c r="D129" i="1"/>
  <c r="E128" i="1"/>
  <c r="D128" i="1"/>
  <c r="E127" i="1"/>
  <c r="D127" i="1"/>
  <c r="E126" i="1"/>
  <c r="D126" i="1"/>
  <c r="E125" i="1"/>
  <c r="D125" i="1"/>
  <c r="E124" i="1"/>
  <c r="D124" i="1"/>
  <c r="N110" i="1"/>
  <c r="E110" i="1"/>
  <c r="F109" i="1"/>
  <c r="F108" i="1"/>
  <c r="F107" i="1"/>
  <c r="F106" i="1"/>
  <c r="F105" i="1"/>
  <c r="F104" i="1"/>
  <c r="F110" i="1" s="1"/>
  <c r="E93" i="1"/>
  <c r="F93" i="1" s="1"/>
  <c r="F92" i="1"/>
  <c r="E92" i="1"/>
  <c r="E91" i="1"/>
  <c r="F91" i="1" s="1"/>
  <c r="F90" i="1"/>
  <c r="E90" i="1"/>
  <c r="N72" i="1"/>
  <c r="N71" i="1"/>
  <c r="N70" i="1"/>
  <c r="F64" i="1"/>
  <c r="G64" i="1" s="1"/>
  <c r="G63" i="1"/>
  <c r="F63" i="1"/>
  <c r="F62" i="1"/>
  <c r="G62" i="1" s="1"/>
  <c r="F183" i="1" l="1"/>
  <c r="F185" i="1" s="1"/>
</calcChain>
</file>

<file path=xl/comments1.xml><?xml version="1.0" encoding="utf-8"?>
<comments xmlns="http://schemas.openxmlformats.org/spreadsheetml/2006/main">
  <authors>
    <author>根津良彦</author>
    <author>Beginners-Site</author>
  </authors>
  <commentList>
    <comment ref="F6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CEILING</t>
        </r>
        <r>
          <rPr>
            <b/>
            <sz val="14"/>
            <color indexed="81"/>
            <rFont val="ＭＳ Ｐゴシック"/>
            <family val="3"/>
            <charset val="128"/>
          </rPr>
          <t>(E62,D62)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これで</t>
        </r>
        <r>
          <rPr>
            <b/>
            <sz val="12"/>
            <color indexed="12"/>
            <rFont val="ＭＳ Ｐゴシック"/>
            <family val="3"/>
            <charset val="128"/>
          </rPr>
          <t>出荷単位に対応した総数</t>
        </r>
        <r>
          <rPr>
            <sz val="12"/>
            <color indexed="81"/>
            <rFont val="ＭＳ Ｐゴシック"/>
            <family val="3"/>
            <charset val="128"/>
          </rPr>
          <t>が算出されます。</t>
        </r>
      </text>
    </comment>
    <comment ref="G62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=F62/D62
「注文総数」を「注文単位」
で割れば</t>
        </r>
        <r>
          <rPr>
            <b/>
            <sz val="12"/>
            <color indexed="10"/>
            <rFont val="ＭＳ Ｐゴシック"/>
            <family val="3"/>
            <charset val="128"/>
          </rPr>
          <t>最終の注文単位</t>
        </r>
        <r>
          <rPr>
            <b/>
            <sz val="12"/>
            <color indexed="81"/>
            <rFont val="ＭＳ Ｐゴシック"/>
            <family val="3"/>
            <charset val="128"/>
          </rPr>
          <t>です。</t>
        </r>
      </text>
    </comment>
    <comment ref="N7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CEILING</t>
        </r>
        <r>
          <rPr>
            <b/>
            <sz val="14"/>
            <color indexed="81"/>
            <rFont val="ＭＳ Ｐゴシック"/>
            <family val="3"/>
            <charset val="128"/>
          </rPr>
          <t>(L70,K70)</t>
        </r>
        <r>
          <rPr>
            <b/>
            <sz val="14"/>
            <color indexed="17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K70</t>
        </r>
        <r>
          <rPr>
            <b/>
            <sz val="12"/>
            <color indexed="12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"/>
            <rFont val="ＭＳ Ｐゴシック"/>
            <family val="3"/>
            <charset val="128"/>
          </rPr>
          <t>「ＣＥＩＬＩＮＧ関数」を設定後、</t>
        </r>
        <r>
          <rPr>
            <b/>
            <sz val="12"/>
            <color indexed="10"/>
            <rFont val="ＭＳ Ｐゴシック"/>
            <family val="3"/>
            <charset val="128"/>
          </rPr>
          <t>ＯＫを押さず！</t>
        </r>
        <r>
          <rPr>
            <b/>
            <sz val="12"/>
            <color indexed="8"/>
            <rFont val="ＭＳ Ｐゴシック"/>
            <family val="3"/>
            <charset val="128"/>
          </rPr>
          <t xml:space="preserve">
｛数式バー｝で</t>
        </r>
        <r>
          <rPr>
            <b/>
            <sz val="12"/>
            <color indexed="12"/>
            <rFont val="ＭＳ Ｐゴシック"/>
            <family val="3"/>
            <charset val="128"/>
          </rPr>
          <t>「出荷単位」のセルで除算します</t>
        </r>
        <r>
          <rPr>
            <b/>
            <sz val="12"/>
            <color indexed="8"/>
            <rFont val="ＭＳ Ｐゴシック"/>
            <family val="3"/>
            <charset val="128"/>
          </rPr>
          <t>。</t>
        </r>
      </text>
    </comment>
    <comment ref="E9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CEILING</t>
        </r>
        <r>
          <rPr>
            <b/>
            <sz val="14"/>
            <color indexed="81"/>
            <rFont val="ＭＳ Ｐゴシック"/>
            <family val="3"/>
            <charset val="128"/>
          </rPr>
          <t>(C90,D90)</t>
        </r>
      </text>
    </comment>
    <comment ref="F9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=E90/D90</t>
        </r>
      </text>
    </comment>
    <comment ref="F10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CEILING</t>
        </r>
        <r>
          <rPr>
            <b/>
            <sz val="14"/>
            <color indexed="81"/>
            <rFont val="ＭＳ Ｐゴシック"/>
            <family val="3"/>
            <charset val="128"/>
          </rPr>
          <t>(E104,D104)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81"/>
            <rFont val="ＭＳ Ｐゴシック"/>
            <family val="3"/>
            <charset val="128"/>
          </rPr>
          <t>D104</t>
        </r>
      </text>
    </comment>
    <comment ref="D12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CEILING</t>
        </r>
        <r>
          <rPr>
            <b/>
            <sz val="14"/>
            <color indexed="81"/>
            <rFont val="ＭＳ Ｐゴシック"/>
            <family val="3"/>
            <charset val="128"/>
          </rPr>
          <t>(C124,"</t>
        </r>
        <r>
          <rPr>
            <b/>
            <sz val="14"/>
            <color indexed="12"/>
            <rFont val="ＭＳ Ｐゴシック"/>
            <family val="3"/>
            <charset val="128"/>
          </rPr>
          <t>00:15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時間の入力に注意しましょう
</t>
        </r>
        <r>
          <rPr>
            <b/>
            <sz val="12"/>
            <color indexed="12"/>
            <rFont val="ＭＳ Ｐゴシック"/>
            <family val="3"/>
            <charset val="128"/>
          </rPr>
          <t>"00:15"と入力</t>
        </r>
      </text>
    </comment>
    <comment ref="E12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CEILING</t>
        </r>
        <r>
          <rPr>
            <b/>
            <sz val="14"/>
            <color indexed="81"/>
            <rFont val="ＭＳ Ｐゴシック"/>
            <family val="3"/>
            <charset val="128"/>
          </rPr>
          <t>(C124,"00:30")</t>
        </r>
      </text>
    </comment>
    <comment ref="D145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半角英数の数値で入力
単位はユーザー定義
</t>
        </r>
        <r>
          <rPr>
            <b/>
            <sz val="12"/>
            <color indexed="10"/>
            <rFont val="ＭＳ Ｐゴシック"/>
            <family val="3"/>
            <charset val="128"/>
          </rPr>
          <t>文字で入力は付加！</t>
        </r>
      </text>
    </comment>
    <comment ref="E14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CEILING</t>
        </r>
        <r>
          <rPr>
            <b/>
            <sz val="14"/>
            <color indexed="81"/>
            <rFont val="ＭＳ Ｐゴシック"/>
            <family val="3"/>
            <charset val="128"/>
          </rPr>
          <t>(C145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(1-D145)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100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14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(E145-C145)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81"/>
            <rFont val="ＭＳ Ｐゴシック"/>
            <family val="3"/>
            <charset val="128"/>
          </rPr>
          <t>E145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先に、</t>
        </r>
        <r>
          <rPr>
            <sz val="12"/>
            <color indexed="81"/>
            <rFont val="ＭＳ Ｐゴシック"/>
            <family val="3"/>
            <charset val="128"/>
          </rPr>
          <t>「販売価格」から「原価」を引いて「</t>
        </r>
        <r>
          <rPr>
            <b/>
            <sz val="12"/>
            <color indexed="81"/>
            <rFont val="ＭＳ Ｐゴシック"/>
            <family val="3"/>
            <charset val="128"/>
          </rPr>
          <t>利益</t>
        </r>
        <r>
          <rPr>
            <sz val="12"/>
            <color indexed="81"/>
            <rFont val="ＭＳ Ｐゴシック"/>
            <family val="3"/>
            <charset val="128"/>
          </rPr>
          <t>」額を出して</t>
        </r>
        <r>
          <rPr>
            <sz val="12"/>
            <color indexed="17"/>
            <rFont val="ＭＳ Ｐゴシック"/>
            <family val="3"/>
            <charset val="128"/>
          </rPr>
          <t>「販売価格」で割ります</t>
        </r>
        <r>
          <rPr>
            <sz val="12"/>
            <color indexed="81"/>
            <rFont val="ＭＳ Ｐゴシック"/>
            <family val="3"/>
            <charset val="128"/>
          </rPr>
          <t>。</t>
        </r>
      </text>
    </comment>
    <comment ref="M152" authorId="1" shapeId="0">
      <text>
        <r>
          <rPr>
            <sz val="12"/>
            <color indexed="81"/>
            <rFont val="ＭＳ Ｐゴシック"/>
            <family val="3"/>
            <charset val="128"/>
          </rPr>
          <t>数値に単位「円」を設定するには
「書式のユーザー定義」ですね。
文字で入力してはいけません。</t>
        </r>
      </text>
    </comment>
    <comment ref="F17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CEILING</t>
        </r>
        <r>
          <rPr>
            <b/>
            <sz val="14"/>
            <color indexed="81"/>
            <rFont val="ＭＳ Ｐゴシック"/>
            <family val="3"/>
            <charset val="128"/>
          </rPr>
          <t>(E172,</t>
        </r>
        <r>
          <rPr>
            <b/>
            <sz val="14"/>
            <color indexed="12"/>
            <rFont val="ＭＳ Ｐゴシック"/>
            <family val="3"/>
            <charset val="128"/>
          </rPr>
          <t>"00:10"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シリアル値は「書式」で「時刻」に設定します。</t>
        </r>
      </text>
    </comment>
    <comment ref="F18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(F172:F182)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「セルの書式設定」の
｛</t>
        </r>
        <r>
          <rPr>
            <b/>
            <sz val="12"/>
            <color indexed="17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｝で
</t>
        </r>
        <r>
          <rPr>
            <b/>
            <sz val="12"/>
            <color indexed="12"/>
            <rFont val="ＭＳ Ｐゴシック"/>
            <family val="3"/>
            <charset val="128"/>
          </rPr>
          <t>24時間を越える時間の合計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では、
書式の「ユーザー定義」で
</t>
        </r>
        <r>
          <rPr>
            <b/>
            <sz val="12"/>
            <color indexed="10"/>
            <rFont val="ＭＳ Ｐゴシック"/>
            <family val="3"/>
            <charset val="128"/>
          </rPr>
          <t>[h]:mm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 を設定します。</t>
        </r>
      </text>
    </comment>
    <comment ref="F18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=F183/</t>
        </r>
        <r>
          <rPr>
            <b/>
            <sz val="14"/>
            <color indexed="12"/>
            <rFont val="ＭＳ Ｐゴシック"/>
            <family val="3"/>
            <charset val="128"/>
          </rPr>
          <t>"1:00:00"</t>
        </r>
        <r>
          <rPr>
            <b/>
            <sz val="14"/>
            <color indexed="81"/>
            <rFont val="ＭＳ Ｐゴシック"/>
            <family val="3"/>
            <charset val="128"/>
          </rPr>
          <t>*970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給与の算定にする基準の時間は
</t>
        </r>
        <r>
          <rPr>
            <b/>
            <sz val="12"/>
            <color indexed="10"/>
            <rFont val="ＭＳ Ｐゴシック"/>
            <family val="3"/>
            <charset val="128"/>
          </rPr>
          <t>"1:00:00"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 で割ります。</t>
        </r>
      </text>
    </comment>
  </commentList>
</comments>
</file>

<file path=xl/sharedStrings.xml><?xml version="1.0" encoding="utf-8"?>
<sst xmlns="http://schemas.openxmlformats.org/spreadsheetml/2006/main" count="188" uniqueCount="104">
  <si>
    <t>様々な関数を利用してみましょう。</t>
    <rPh sb="0" eb="2">
      <t>サマザマ</t>
    </rPh>
    <rPh sb="3" eb="5">
      <t>カンスウ</t>
    </rPh>
    <rPh sb="6" eb="8">
      <t>リヨウ</t>
    </rPh>
    <phoneticPr fontId="3"/>
  </si>
  <si>
    <t>関数とは</t>
    <rPh sb="0" eb="2">
      <t>カンスウ</t>
    </rPh>
    <phoneticPr fontId="3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</si>
  <si>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3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</si>
  <si>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3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</si>
  <si>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3"/>
  </si>
  <si>
    <t>まず、操作の流れを覚えましょう</t>
    <rPh sb="3" eb="5">
      <t>ソウサ</t>
    </rPh>
    <rPh sb="6" eb="7">
      <t>ナガ</t>
    </rPh>
    <rPh sb="9" eb="10">
      <t>オボ</t>
    </rPh>
    <phoneticPr fontId="3"/>
  </si>
  <si>
    <t>「関数」の使い方</t>
    <rPh sb="1" eb="3">
      <t>カンスウ</t>
    </rPh>
    <rPh sb="5" eb="6">
      <t>ツカ</t>
    </rPh>
    <rPh sb="7" eb="8">
      <t>カタ</t>
    </rPh>
    <phoneticPr fontId="3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</si>
  <si>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3"/>
  </si>
  <si>
    <t>１、「Σ」ボタンの右横にある▼をクリックして</t>
    <rPh sb="9" eb="11">
      <t>ミギヨコ</t>
    </rPh>
    <phoneticPr fontId="3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</si>
  <si>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3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</si>
  <si>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3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</si>
  <si>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3"/>
  </si>
  <si>
    <t>⑦「OK」で確定です。</t>
    <rPh sb="6" eb="8">
      <t>カクテイ</t>
    </rPh>
    <phoneticPr fontId="3"/>
  </si>
  <si>
    <t>左のように作成してみましょう</t>
  </si>
  <si>
    <t>例えば</t>
    <rPh sb="0" eb="1">
      <t>タト</t>
    </rPh>
    <phoneticPr fontId="3"/>
  </si>
  <si>
    <t>商品</t>
    <rPh sb="0" eb="2">
      <t>ショウヒン</t>
    </rPh>
    <phoneticPr fontId="3"/>
  </si>
  <si>
    <t>出荷単位</t>
    <rPh sb="0" eb="2">
      <t>シュッカ</t>
    </rPh>
    <rPh sb="2" eb="4">
      <t>タンイ</t>
    </rPh>
    <phoneticPr fontId="3"/>
  </si>
  <si>
    <t>必要数</t>
    <rPh sb="0" eb="3">
      <t>ヒツヨウスウ</t>
    </rPh>
    <phoneticPr fontId="3"/>
  </si>
  <si>
    <t>注文総数</t>
    <rPh sb="0" eb="2">
      <t>チュウモン</t>
    </rPh>
    <rPh sb="2" eb="4">
      <t>ソウスウ</t>
    </rPh>
    <phoneticPr fontId="3"/>
  </si>
  <si>
    <t>注文単位</t>
    <rPh sb="0" eb="2">
      <t>チュウモン</t>
    </rPh>
    <rPh sb="2" eb="4">
      <t>タンイ</t>
    </rPh>
    <phoneticPr fontId="3"/>
  </si>
  <si>
    <t>鉛筆</t>
    <rPh sb="0" eb="2">
      <t>エンピツ</t>
    </rPh>
    <phoneticPr fontId="3"/>
  </si>
  <si>
    <t>ボールペン</t>
    <phoneticPr fontId="3"/>
  </si>
  <si>
    <t>消しゴム</t>
    <rPh sb="0" eb="1">
      <t>ケ</t>
    </rPh>
    <phoneticPr fontId="3"/>
  </si>
  <si>
    <t>《方法》</t>
    <rPh sb="1" eb="3">
      <t>ホウホウ</t>
    </rPh>
    <phoneticPr fontId="3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</si>
  <si>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3"/>
  </si>
  <si>
    <t>注文単位数を一発で算出するには、</t>
    <rPh sb="0" eb="2">
      <t>チュウモン</t>
    </rPh>
    <rPh sb="2" eb="4">
      <t>タンイ</t>
    </rPh>
    <rPh sb="4" eb="5">
      <t>スウ</t>
    </rPh>
    <rPh sb="6" eb="8">
      <t>イッパツ</t>
    </rPh>
    <rPh sb="9" eb="11">
      <t>サンシュツ</t>
    </rPh>
    <phoneticPr fontId="3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</si>
  <si>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</si>
  <si>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答</t>
    <rPh sb="0" eb="1">
      <t>コタエ</t>
    </rPh>
    <phoneticPr fontId="3"/>
  </si>
  <si>
    <t>ボールペン</t>
    <phoneticPr fontId="3"/>
  </si>
  <si>
    <t>⑥「OK」で確定です。</t>
    <rPh sb="6" eb="8">
      <t>カクテイ</t>
    </rPh>
    <phoneticPr fontId="3"/>
  </si>
  <si>
    <t>発   注   書</t>
  </si>
  <si>
    <t>品名</t>
  </si>
  <si>
    <t>必要数</t>
  </si>
  <si>
    <t>発注単位</t>
  </si>
  <si>
    <t>切上げ値</t>
  </si>
  <si>
    <t>発注数</t>
  </si>
  <si>
    <t>クギ長</t>
  </si>
  <si>
    <t>クギ短</t>
  </si>
  <si>
    <t>ネジ長</t>
  </si>
  <si>
    <t>ネジ短</t>
  </si>
  <si>
    <t>商品名</t>
    <rPh sb="0" eb="2">
      <t>ショウヒン</t>
    </rPh>
    <rPh sb="2" eb="3">
      <t>ナ</t>
    </rPh>
    <phoneticPr fontId="3"/>
  </si>
  <si>
    <t>販売単位</t>
    <rPh sb="0" eb="2">
      <t>ハンバイ</t>
    </rPh>
    <rPh sb="2" eb="4">
      <t>タンイ</t>
    </rPh>
    <phoneticPr fontId="3"/>
  </si>
  <si>
    <t>購入数</t>
    <rPh sb="0" eb="3">
      <t>コウニュウスウ</t>
    </rPh>
    <phoneticPr fontId="3"/>
  </si>
  <si>
    <t>ノート</t>
    <phoneticPr fontId="3"/>
  </si>
  <si>
    <t>筆箱</t>
    <rPh sb="0" eb="2">
      <t>フデバコ</t>
    </rPh>
    <phoneticPr fontId="3"/>
  </si>
  <si>
    <t>封筒</t>
    <rPh sb="0" eb="2">
      <t>フウトウ</t>
    </rPh>
    <phoneticPr fontId="3"/>
  </si>
  <si>
    <t>カード</t>
    <phoneticPr fontId="3"/>
  </si>
  <si>
    <t>合計</t>
    <rPh sb="0" eb="2">
      <t>ゴウケイ</t>
    </rPh>
    <phoneticPr fontId="3"/>
  </si>
  <si>
    <t>-</t>
    <phoneticPr fontId="3"/>
  </si>
  <si>
    <t>-</t>
    <phoneticPr fontId="3"/>
  </si>
  <si>
    <t>時刻をある「基準」で｛まるめ｝ます。</t>
    <rPh sb="0" eb="2">
      <t>ジコク</t>
    </rPh>
    <rPh sb="6" eb="8">
      <t>キジュン</t>
    </rPh>
    <phoneticPr fontId="3"/>
  </si>
  <si>
    <t>CEILING</t>
  </si>
  <si>
    <t>15分</t>
    <rPh sb="2" eb="3">
      <t>フン</t>
    </rPh>
    <phoneticPr fontId="3"/>
  </si>
  <si>
    <t>30分</t>
    <rPh sb="2" eb="3">
      <t>フン</t>
    </rPh>
    <phoneticPr fontId="3"/>
  </si>
  <si>
    <t>時刻</t>
    <rPh sb="0" eb="2">
      <t>ジコク</t>
    </rPh>
    <phoneticPr fontId="3"/>
  </si>
  <si>
    <t>切り上げ</t>
    <rPh sb="0" eb="1">
      <t>キ</t>
    </rPh>
    <rPh sb="2" eb="3">
      <t>ア</t>
    </rPh>
    <phoneticPr fontId="3"/>
  </si>
  <si>
    <r>
      <t>以下の原価に設定した利益を得るのに</t>
    </r>
    <r>
      <rPr>
        <b/>
        <u/>
        <sz val="9"/>
        <rFont val="ＭＳ Ｐゴシック"/>
        <family val="3"/>
        <charset val="128"/>
      </rPr>
      <t/>
    </r>
    <rPh sb="0" eb="2">
      <t>イカ</t>
    </rPh>
    <rPh sb="3" eb="5">
      <t>ゲンカ</t>
    </rPh>
    <rPh sb="6" eb="8">
      <t>セッテイ</t>
    </rPh>
    <rPh sb="10" eb="12">
      <t>リエキ</t>
    </rPh>
    <rPh sb="13" eb="14">
      <t>エ</t>
    </rPh>
    <phoneticPr fontId="3"/>
  </si>
  <si>
    <t>原価計</t>
    <rPh sb="0" eb="2">
      <t>ゲンカ</t>
    </rPh>
    <rPh sb="2" eb="3">
      <t>ケイ</t>
    </rPh>
    <phoneticPr fontId="3"/>
  </si>
  <si>
    <t>利益率</t>
    <rPh sb="0" eb="2">
      <t>リエキ</t>
    </rPh>
    <rPh sb="2" eb="3">
      <t>リツ</t>
    </rPh>
    <phoneticPr fontId="3"/>
  </si>
  <si>
    <t>販売価格</t>
    <rPh sb="0" eb="2">
      <t>ハンバイ</t>
    </rPh>
    <rPh sb="2" eb="4">
      <t>カカク</t>
    </rPh>
    <phoneticPr fontId="3"/>
  </si>
  <si>
    <t>最終利益率</t>
    <rPh sb="0" eb="2">
      <t>サイシュウ</t>
    </rPh>
    <rPh sb="2" eb="4">
      <t>リエキ</t>
    </rPh>
    <rPh sb="4" eb="5">
      <t>リツ</t>
    </rPh>
    <phoneticPr fontId="3"/>
  </si>
  <si>
    <t>Ａ</t>
    <phoneticPr fontId="3"/>
  </si>
  <si>
    <t>Ｂ</t>
    <phoneticPr fontId="3"/>
  </si>
  <si>
    <t>Ｃ</t>
    <phoneticPr fontId="3"/>
  </si>
  <si>
    <t>Ｄ</t>
    <phoneticPr fontId="3"/>
  </si>
  <si>
    <t>Ｅ</t>
    <phoneticPr fontId="3"/>
  </si>
  <si>
    <t>Ｆ</t>
    <phoneticPr fontId="3"/>
  </si>
  <si>
    <t>Ｇ</t>
    <phoneticPr fontId="3"/>
  </si>
  <si>
    <t>Ａ</t>
    <phoneticPr fontId="3"/>
  </si>
  <si>
    <t>Ｂ</t>
    <phoneticPr fontId="3"/>
  </si>
  <si>
    <t>Ｇ</t>
    <phoneticPr fontId="3"/>
  </si>
  <si>
    <t>アルバイト勤務表</t>
    <rPh sb="5" eb="7">
      <t>キンム</t>
    </rPh>
    <rPh sb="7" eb="8">
      <t>ヒョウ</t>
    </rPh>
    <phoneticPr fontId="3"/>
  </si>
  <si>
    <t>時給</t>
    <rPh sb="0" eb="2">
      <t>ジキュウ</t>
    </rPh>
    <phoneticPr fontId="3"/>
  </si>
  <si>
    <t>日付</t>
    <rPh sb="0" eb="2">
      <t>ヒヅケ</t>
    </rPh>
    <phoneticPr fontId="3"/>
  </si>
  <si>
    <t>出勤</t>
    <rPh sb="0" eb="2">
      <t>シュッキン</t>
    </rPh>
    <phoneticPr fontId="3"/>
  </si>
  <si>
    <t>退勤</t>
    <rPh sb="0" eb="2">
      <t>タイキン</t>
    </rPh>
    <phoneticPr fontId="3"/>
  </si>
  <si>
    <t>実働時間</t>
    <rPh sb="0" eb="2">
      <t>ジツドウ</t>
    </rPh>
    <rPh sb="2" eb="4">
      <t>ジカン</t>
    </rPh>
    <phoneticPr fontId="3"/>
  </si>
  <si>
    <t>時給対象</t>
    <rPh sb="0" eb="2">
      <t>ジキュウ</t>
    </rPh>
    <rPh sb="2" eb="4">
      <t>タイショウ</t>
    </rPh>
    <phoneticPr fontId="3"/>
  </si>
  <si>
    <t>計</t>
    <rPh sb="0" eb="1">
      <t>ケイ</t>
    </rPh>
    <phoneticPr fontId="3"/>
  </si>
  <si>
    <t>給与</t>
    <rPh sb="0" eb="2">
      <t>キュウヨ</t>
    </rPh>
    <phoneticPr fontId="3"/>
  </si>
  <si>
    <r>
      <t>関数の分類＝</t>
    </r>
    <r>
      <rPr>
        <b/>
        <sz val="12"/>
        <color indexed="12"/>
        <rFont val="ＭＳ Ｐゴシック"/>
        <family val="3"/>
        <charset val="128"/>
      </rPr>
      <t>数学／三角</t>
    </r>
    <rPh sb="6" eb="8">
      <t>スウガク</t>
    </rPh>
    <rPh sb="9" eb="11">
      <t>サンカク</t>
    </rPh>
    <phoneticPr fontId="3"/>
  </si>
  <si>
    <r>
      <t>シーリング＝意味は「天井」の事ですが、</t>
    </r>
    <r>
      <rPr>
        <b/>
        <sz val="12"/>
        <color indexed="10"/>
        <rFont val="ＭＳ Ｐゴシック"/>
        <family val="3"/>
        <charset val="128"/>
      </rPr>
      <t>「基準」となる値の倍数になるように、「切り上げた」数値</t>
    </r>
    <r>
      <rPr>
        <b/>
        <sz val="12"/>
        <rFont val="ＭＳ Ｐゴシック"/>
        <family val="3"/>
        <charset val="128"/>
      </rPr>
      <t>を返します。</t>
    </r>
    <rPh sb="6" eb="8">
      <t>イミ</t>
    </rPh>
    <rPh sb="10" eb="12">
      <t>テンジョウ</t>
    </rPh>
    <rPh sb="14" eb="15">
      <t>コト</t>
    </rPh>
    <rPh sb="20" eb="22">
      <t>キジュン</t>
    </rPh>
    <rPh sb="26" eb="27">
      <t>アタイ</t>
    </rPh>
    <rPh sb="28" eb="30">
      <t>バイスウ</t>
    </rPh>
    <rPh sb="38" eb="39">
      <t>キ</t>
    </rPh>
    <rPh sb="40" eb="41">
      <t>ア</t>
    </rPh>
    <rPh sb="44" eb="46">
      <t>スウチ</t>
    </rPh>
    <rPh sb="47" eb="48">
      <t>カエ</t>
    </rPh>
    <phoneticPr fontId="3"/>
  </si>
  <si>
    <r>
      <t>ＣＥＩＬＩＮＧ</t>
    </r>
    <r>
      <rPr>
        <b/>
        <sz val="12"/>
        <rFont val="ＭＳ Ｐゴシック"/>
        <family val="3"/>
        <charset val="128"/>
      </rPr>
      <t>関数ー「数学／三角」関数－５</t>
    </r>
    <rPh sb="7" eb="9">
      <t>カンスウ</t>
    </rPh>
    <rPh sb="11" eb="13">
      <t>スウガク</t>
    </rPh>
    <rPh sb="14" eb="16">
      <t>サンカク</t>
    </rPh>
    <rPh sb="17" eb="19">
      <t>カンスウ</t>
    </rPh>
    <phoneticPr fontId="3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</si>
  <si>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3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</si>
  <si>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3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</si>
  <si>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3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</si>
  <si>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3"/>
  </si>
  <si>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4" eb="7">
      <t>カンスウメイ</t>
    </rPh>
    <rPh sb="15" eb="17">
      <t>シヨウ</t>
    </rPh>
    <rPh sb="19" eb="21">
      <t>カンスウ</t>
    </rPh>
    <rPh sb="22" eb="24">
      <t>センタク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</si>
  <si>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に注文しなければならない数量を求めましょう。</t>
    </r>
    <rPh sb="2" eb="4">
      <t>チュウモン</t>
    </rPh>
    <rPh sb="13" eb="15">
      <t>スウリョウ</t>
    </rPh>
    <rPh sb="16" eb="17">
      <t>モト</t>
    </rPh>
    <phoneticPr fontId="3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</si>
  <si>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3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</si>
  <si>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ＣＥＩＬＩＮＧ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7" eb="19">
      <t>センタク</t>
    </rPh>
    <phoneticPr fontId="3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</si>
  <si>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」画面が表示され｛数値｝を指定します。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シテイ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</si>
  <si>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3"/>
  </si>
  <si>
    <r>
      <t>販売価格</t>
    </r>
    <r>
      <rPr>
        <sz val="12"/>
        <color theme="1"/>
        <rFont val="ＭＳ Ｐゴシック"/>
        <family val="3"/>
        <charset val="128"/>
      </rPr>
      <t>を</t>
    </r>
    <r>
      <rPr>
        <b/>
        <sz val="12"/>
        <color indexed="12"/>
        <rFont val="ＭＳ Ｐゴシック"/>
        <family val="3"/>
        <charset val="128"/>
      </rPr>
      <t>１００円未満を切り上げて</t>
    </r>
    <r>
      <rPr>
        <sz val="12"/>
        <color theme="1"/>
        <rFont val="ＭＳ Ｐゴシック"/>
        <family val="3"/>
        <charset val="128"/>
      </rPr>
      <t>決定しましょう。</t>
    </r>
    <phoneticPr fontId="3"/>
  </si>
  <si>
    <r>
      <t>以下の表で</t>
    </r>
    <r>
      <rPr>
        <sz val="12"/>
        <color theme="1"/>
        <rFont val="ＭＳ Ｐゴシック"/>
        <family val="3"/>
        <charset val="128"/>
      </rPr>
      <t>、</t>
    </r>
    <r>
      <rPr>
        <b/>
        <sz val="12"/>
        <color indexed="12"/>
        <rFont val="ＭＳ Ｐゴシック"/>
        <family val="3"/>
        <charset val="128"/>
      </rPr>
      <t>勤務時間を</t>
    </r>
    <r>
      <rPr>
        <b/>
        <sz val="12"/>
        <color rgb="FFFF0000"/>
        <rFont val="ＭＳ Ｐゴシック"/>
        <family val="3"/>
        <charset val="128"/>
      </rPr>
      <t>１０分で「切る上げ」</t>
    </r>
    <r>
      <rPr>
        <sz val="12"/>
        <rFont val="ＭＳ Ｐゴシック"/>
        <family val="3"/>
        <charset val="128"/>
      </rPr>
      <t>て</t>
    </r>
    <r>
      <rPr>
        <b/>
        <sz val="12"/>
        <rFont val="ＭＳ Ｐゴシック"/>
        <family val="3"/>
        <charset val="128"/>
      </rPr>
      <t>給与の基準</t>
    </r>
    <r>
      <rPr>
        <sz val="12"/>
        <rFont val="ＭＳ Ｐゴシック"/>
        <family val="3"/>
        <charset val="128"/>
      </rPr>
      <t>にします</t>
    </r>
    <r>
      <rPr>
        <sz val="12"/>
        <color theme="1"/>
        <rFont val="ＭＳ Ｐゴシック"/>
        <family val="3"/>
        <charset val="128"/>
      </rPr>
      <t>。</t>
    </r>
    <rPh sb="0" eb="2">
      <t>イカ</t>
    </rPh>
    <rPh sb="3" eb="4">
      <t>ヒョウ</t>
    </rPh>
    <rPh sb="6" eb="8">
      <t>キンム</t>
    </rPh>
    <rPh sb="8" eb="10">
      <t>ジカン</t>
    </rPh>
    <rPh sb="13" eb="14">
      <t>フン</t>
    </rPh>
    <rPh sb="16" eb="17">
      <t>キ</t>
    </rPh>
    <rPh sb="18" eb="19">
      <t>ア</t>
    </rPh>
    <rPh sb="22" eb="24">
      <t>キュウヨ</t>
    </rPh>
    <rPh sb="25" eb="27">
      <t>キジュン</t>
    </rPh>
    <phoneticPr fontId="3"/>
  </si>
  <si>
    <r>
      <t>以下の表で</t>
    </r>
    <r>
      <rPr>
        <sz val="12"/>
        <color theme="1"/>
        <rFont val="ＭＳ Ｐゴシック"/>
        <family val="3"/>
        <charset val="128"/>
      </rPr>
      <t>、</t>
    </r>
    <r>
      <rPr>
        <b/>
        <sz val="12"/>
        <color indexed="12"/>
        <rFont val="ＭＳ Ｐゴシック"/>
        <family val="3"/>
        <charset val="128"/>
      </rPr>
      <t>勤務時間を１０分で「切る上げ」</t>
    </r>
    <r>
      <rPr>
        <sz val="12"/>
        <rFont val="ＭＳ Ｐゴシック"/>
        <family val="3"/>
        <charset val="128"/>
      </rPr>
      <t>て</t>
    </r>
    <r>
      <rPr>
        <b/>
        <sz val="12"/>
        <rFont val="ＭＳ Ｐゴシック"/>
        <family val="3"/>
        <charset val="128"/>
      </rPr>
      <t>給与の基準</t>
    </r>
    <r>
      <rPr>
        <sz val="12"/>
        <rFont val="ＭＳ Ｐゴシック"/>
        <family val="3"/>
        <charset val="128"/>
      </rPr>
      <t>にします</t>
    </r>
    <r>
      <rPr>
        <sz val="12"/>
        <color theme="1"/>
        <rFont val="ＭＳ Ｐゴシック"/>
        <family val="3"/>
        <charset val="128"/>
      </rPr>
      <t>。</t>
    </r>
    <rPh sb="0" eb="2">
      <t>イカ</t>
    </rPh>
    <rPh sb="3" eb="4">
      <t>ヒョウ</t>
    </rPh>
    <rPh sb="6" eb="8">
      <t>キンム</t>
    </rPh>
    <rPh sb="8" eb="10">
      <t>ジカン</t>
    </rPh>
    <rPh sb="13" eb="14">
      <t>フン</t>
    </rPh>
    <rPh sb="16" eb="17">
      <t>キ</t>
    </rPh>
    <rPh sb="18" eb="19">
      <t>ア</t>
    </rPh>
    <rPh sb="22" eb="24">
      <t>キュウヨ</t>
    </rPh>
    <rPh sb="25" eb="27">
      <t>キジュン</t>
    </rPh>
    <phoneticPr fontId="3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</si>
  <si>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3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</si>
  <si>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</si>
  <si>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r>
      <t xml:space="preserve">ＣＥＩＬＩＮＧ </t>
    </r>
    <r>
      <rPr>
        <b/>
        <sz val="12"/>
        <rFont val="ＭＳ Ｐゴシック"/>
        <family val="3"/>
        <charset val="128"/>
      </rPr>
      <t>関数ー「数学／三角」関数－１</t>
    </r>
    <rPh sb="8" eb="10">
      <t>カンスウ</t>
    </rPh>
    <rPh sb="12" eb="14">
      <t>スウガク</t>
    </rPh>
    <rPh sb="15" eb="17">
      <t>サンカク</t>
    </rPh>
    <rPh sb="18" eb="20">
      <t>カンスウ</t>
    </rPh>
    <phoneticPr fontId="3"/>
  </si>
  <si>
    <r>
      <t xml:space="preserve">ＣＥＩＬＩＮＧ </t>
    </r>
    <r>
      <rPr>
        <b/>
        <sz val="12"/>
        <rFont val="ＭＳ Ｐゴシック"/>
        <family val="3"/>
        <charset val="128"/>
      </rPr>
      <t>関数ー「数学／三角」関数－２</t>
    </r>
    <rPh sb="8" eb="10">
      <t>カンスウ</t>
    </rPh>
    <rPh sb="12" eb="14">
      <t>スウガク</t>
    </rPh>
    <rPh sb="15" eb="17">
      <t>サンカク</t>
    </rPh>
    <rPh sb="18" eb="20">
      <t>カンスウ</t>
    </rPh>
    <phoneticPr fontId="3"/>
  </si>
  <si>
    <r>
      <t xml:space="preserve">ＣＥＩＬＩＮＧ </t>
    </r>
    <r>
      <rPr>
        <b/>
        <sz val="12"/>
        <rFont val="ＭＳ Ｐゴシック"/>
        <family val="3"/>
        <charset val="128"/>
      </rPr>
      <t>関数ー「数学／三角」関数－３</t>
    </r>
    <rPh sb="8" eb="10">
      <t>カンスウ</t>
    </rPh>
    <rPh sb="12" eb="14">
      <t>スウガク</t>
    </rPh>
    <rPh sb="15" eb="17">
      <t>サンカク</t>
    </rPh>
    <rPh sb="18" eb="20">
      <t>カンスウ</t>
    </rPh>
    <phoneticPr fontId="3"/>
  </si>
  <si>
    <r>
      <t xml:space="preserve">ＣＥＩＬＩＮＧ </t>
    </r>
    <r>
      <rPr>
        <b/>
        <sz val="12"/>
        <rFont val="ＭＳ Ｐゴシック"/>
        <family val="3"/>
        <charset val="128"/>
      </rPr>
      <t>関数ー「数学／三角」関数－４</t>
    </r>
    <rPh sb="8" eb="10">
      <t>カンスウ</t>
    </rPh>
    <rPh sb="12" eb="14">
      <t>スウガク</t>
    </rPh>
    <rPh sb="15" eb="17">
      <t>サンカク</t>
    </rPh>
    <rPh sb="18" eb="20">
      <t>カンスウ</t>
    </rPh>
    <phoneticPr fontId="3"/>
  </si>
  <si>
    <r>
      <t xml:space="preserve">ＣＥＩＬＩＮＧ </t>
    </r>
    <r>
      <rPr>
        <b/>
        <sz val="12"/>
        <rFont val="ＭＳ Ｐゴシック"/>
        <family val="3"/>
        <charset val="128"/>
      </rPr>
      <t>関数ー「数学／三角」関数－６</t>
    </r>
    <rPh sb="8" eb="10">
      <t>カンスウ</t>
    </rPh>
    <rPh sb="12" eb="14">
      <t>スウガク</t>
    </rPh>
    <rPh sb="15" eb="17">
      <t>サンカク</t>
    </rPh>
    <rPh sb="18" eb="20">
      <t>カンスウ</t>
    </rPh>
    <phoneticPr fontId="3"/>
  </si>
  <si>
    <t>Copyright(c) Beginners Site All right reserved 2017/03/31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</si>
</sst>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6" formatCode="&quot;¥&quot;#,##0;[Red]&quot;¥&quot;\-#,##0"/>
    <numFmt numFmtId="176" formatCode="0.0_ "/>
    <numFmt numFmtId="177" formatCode="General\ &quot;単位&quot;"/>
    <numFmt numFmtId="178" formatCode="#,###\ &quot;単位&quot;"/>
    <numFmt numFmtId="179" formatCode="#,###&quot;円&quot;"/>
    <numFmt numFmtId="180" formatCode="0%&quot;以上&quot;"/>
    <numFmt numFmtId="181" formatCode="0.0%"/>
    <numFmt numFmtId="182" formatCode="m/d;@"/>
    <numFmt numFmtId="183" formatCode="h:mm;@"/>
    <numFmt numFmtId="184" formatCode="aaa"/>
    <numFmt numFmtId="185" formatCode="General&quot;時間&quot;"/>
    <numFmt numFmtId="186" formatCode="[h]:mm"/>
  </numFmts>
  <fonts count="30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u/>
      <sz val="9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sz val="11"/>
      <name val="ＭＳ Ｐ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3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4" fillId="8" borderId="15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2" fontId="12" fillId="0" borderId="16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3" borderId="15" xfId="0" applyFont="1" applyFill="1" applyBorder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8" fillId="15" borderId="15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13" borderId="5" xfId="0" applyFont="1" applyFill="1" applyBorder="1" applyAlignment="1">
      <alignment vertical="center"/>
    </xf>
    <xf numFmtId="0" fontId="5" fillId="13" borderId="6" xfId="0" applyFont="1" applyFill="1" applyBorder="1" applyAlignment="1">
      <alignment vertical="center"/>
    </xf>
    <xf numFmtId="0" fontId="5" fillId="13" borderId="7" xfId="0" applyFont="1" applyFill="1" applyBorder="1" applyAlignment="1">
      <alignment vertical="center"/>
    </xf>
    <xf numFmtId="0" fontId="5" fillId="13" borderId="9" xfId="0" applyFont="1" applyFill="1" applyBorder="1" applyAlignment="1">
      <alignment vertical="center"/>
    </xf>
    <xf numFmtId="0" fontId="5" fillId="13" borderId="0" xfId="0" applyFont="1" applyFill="1" applyBorder="1" applyAlignment="1">
      <alignment vertical="center"/>
    </xf>
    <xf numFmtId="0" fontId="5" fillId="13" borderId="10" xfId="0" applyFont="1" applyFill="1" applyBorder="1" applyAlignment="1">
      <alignment vertical="center"/>
    </xf>
    <xf numFmtId="0" fontId="5" fillId="13" borderId="12" xfId="0" applyFont="1" applyFill="1" applyBorder="1" applyAlignment="1">
      <alignment vertical="center"/>
    </xf>
    <xf numFmtId="0" fontId="5" fillId="13" borderId="13" xfId="0" applyFont="1" applyFill="1" applyBorder="1" applyAlignment="1">
      <alignment vertical="center"/>
    </xf>
    <xf numFmtId="0" fontId="5" fillId="13" borderId="14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38" fontId="18" fillId="0" borderId="15" xfId="1" applyFont="1" applyBorder="1" applyAlignment="1">
      <alignment vertical="center"/>
    </xf>
    <xf numFmtId="38" fontId="18" fillId="0" borderId="15" xfId="1" applyFont="1" applyFill="1" applyBorder="1" applyAlignment="1">
      <alignment vertical="center"/>
    </xf>
    <xf numFmtId="38" fontId="18" fillId="9" borderId="15" xfId="1" applyFont="1" applyFill="1" applyBorder="1" applyAlignment="1">
      <alignment vertical="center"/>
    </xf>
    <xf numFmtId="0" fontId="4" fillId="9" borderId="15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176" fontId="18" fillId="0" borderId="0" xfId="0" applyNumberFormat="1" applyFont="1" applyFill="1" applyBorder="1" applyAlignment="1">
      <alignment vertical="center"/>
    </xf>
    <xf numFmtId="38" fontId="18" fillId="10" borderId="15" xfId="1" applyFont="1" applyFill="1" applyBorder="1" applyAlignment="1">
      <alignment vertical="center"/>
    </xf>
    <xf numFmtId="38" fontId="4" fillId="9" borderId="15" xfId="1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38" fontId="12" fillId="0" borderId="0" xfId="1" applyFont="1" applyBorder="1" applyAlignment="1">
      <alignment vertical="center"/>
    </xf>
    <xf numFmtId="38" fontId="12" fillId="9" borderId="0" xfId="1" applyFont="1" applyFill="1" applyBorder="1" applyAlignment="1">
      <alignment vertical="center"/>
    </xf>
    <xf numFmtId="38" fontId="12" fillId="0" borderId="0" xfId="1" applyFont="1" applyAlignment="1">
      <alignment vertical="center"/>
    </xf>
    <xf numFmtId="38" fontId="12" fillId="9" borderId="0" xfId="1" applyNumberFormat="1" applyFont="1" applyFill="1" applyBorder="1" applyAlignment="1">
      <alignment vertical="center"/>
    </xf>
    <xf numFmtId="0" fontId="6" fillId="7" borderId="0" xfId="0" applyFont="1" applyFill="1" applyAlignment="1">
      <alignment vertical="center"/>
    </xf>
    <xf numFmtId="0" fontId="18" fillId="7" borderId="0" xfId="0" applyFont="1" applyFill="1" applyAlignment="1">
      <alignment vertical="center"/>
    </xf>
    <xf numFmtId="0" fontId="5" fillId="15" borderId="15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38" fontId="5" fillId="0" borderId="4" xfId="1" applyFont="1" applyFill="1" applyBorder="1" applyAlignment="1">
      <alignment vertical="center"/>
    </xf>
    <xf numFmtId="177" fontId="5" fillId="9" borderId="4" xfId="1" applyNumberFormat="1" applyFont="1" applyFill="1" applyBorder="1" applyAlignment="1">
      <alignment vertical="center"/>
    </xf>
    <xf numFmtId="38" fontId="5" fillId="9" borderId="4" xfId="1" applyFont="1" applyFill="1" applyBorder="1" applyAlignment="1">
      <alignment vertical="center"/>
    </xf>
    <xf numFmtId="0" fontId="5" fillId="0" borderId="17" xfId="0" applyNumberFormat="1" applyFont="1" applyFill="1" applyBorder="1" applyAlignment="1">
      <alignment horizontal="center" vertical="center"/>
    </xf>
    <xf numFmtId="38" fontId="5" fillId="0" borderId="17" xfId="1" applyFont="1" applyFill="1" applyBorder="1" applyAlignment="1">
      <alignment vertical="center"/>
    </xf>
    <xf numFmtId="178" fontId="5" fillId="9" borderId="17" xfId="1" applyNumberFormat="1" applyFont="1" applyFill="1" applyBorder="1" applyAlignment="1">
      <alignment vertical="center"/>
    </xf>
    <xf numFmtId="38" fontId="5" fillId="9" borderId="17" xfId="1" applyFont="1" applyFill="1" applyBorder="1" applyAlignment="1">
      <alignment vertical="center"/>
    </xf>
    <xf numFmtId="0" fontId="5" fillId="0" borderId="18" xfId="0" applyNumberFormat="1" applyFont="1" applyFill="1" applyBorder="1" applyAlignment="1">
      <alignment horizontal="center" vertical="center"/>
    </xf>
    <xf numFmtId="38" fontId="5" fillId="0" borderId="18" xfId="1" applyFont="1" applyFill="1" applyBorder="1" applyAlignment="1">
      <alignment vertical="center"/>
    </xf>
    <xf numFmtId="178" fontId="5" fillId="9" borderId="18" xfId="1" applyNumberFormat="1" applyFont="1" applyFill="1" applyBorder="1" applyAlignment="1">
      <alignment vertical="center"/>
    </xf>
    <xf numFmtId="38" fontId="5" fillId="9" borderId="18" xfId="1" applyFont="1" applyFill="1" applyBorder="1" applyAlignment="1">
      <alignment vertical="center"/>
    </xf>
    <xf numFmtId="0" fontId="5" fillId="0" borderId="19" xfId="0" applyNumberFormat="1" applyFont="1" applyFill="1" applyBorder="1" applyAlignment="1">
      <alignment horizontal="center" vertical="center"/>
    </xf>
    <xf numFmtId="38" fontId="5" fillId="0" borderId="19" xfId="1" applyFont="1" applyFill="1" applyBorder="1" applyAlignment="1">
      <alignment vertical="center"/>
    </xf>
    <xf numFmtId="178" fontId="5" fillId="9" borderId="19" xfId="1" applyNumberFormat="1" applyFont="1" applyFill="1" applyBorder="1" applyAlignment="1">
      <alignment vertical="center"/>
    </xf>
    <xf numFmtId="38" fontId="5" fillId="9" borderId="19" xfId="1" applyFont="1" applyFill="1" applyBorder="1" applyAlignment="1">
      <alignment vertical="center"/>
    </xf>
    <xf numFmtId="0" fontId="5" fillId="0" borderId="15" xfId="0" applyNumberFormat="1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vertical="center"/>
    </xf>
    <xf numFmtId="38" fontId="5" fillId="9" borderId="15" xfId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0" fontId="5" fillId="3" borderId="15" xfId="0" applyNumberFormat="1" applyFont="1" applyFill="1" applyBorder="1" applyAlignment="1">
      <alignment horizontal="center" vertical="center"/>
    </xf>
    <xf numFmtId="20" fontId="4" fillId="0" borderId="15" xfId="0" applyNumberFormat="1" applyFont="1" applyFill="1" applyBorder="1" applyAlignment="1">
      <alignment vertical="center"/>
    </xf>
    <xf numFmtId="20" fontId="5" fillId="9" borderId="15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5" fillId="11" borderId="20" xfId="0" applyNumberFormat="1" applyFont="1" applyFill="1" applyBorder="1" applyAlignment="1">
      <alignment horizontal="center" vertical="center"/>
    </xf>
    <xf numFmtId="179" fontId="5" fillId="11" borderId="20" xfId="1" applyNumberFormat="1" applyFont="1" applyFill="1" applyBorder="1" applyAlignment="1">
      <alignment vertical="center"/>
    </xf>
    <xf numFmtId="180" fontId="5" fillId="4" borderId="22" xfId="3" applyNumberFormat="1" applyFont="1" applyFill="1" applyBorder="1" applyAlignment="1">
      <alignment vertical="center"/>
    </xf>
    <xf numFmtId="179" fontId="5" fillId="9" borderId="20" xfId="1" applyNumberFormat="1" applyFont="1" applyFill="1" applyBorder="1" applyAlignment="1">
      <alignment vertical="center"/>
    </xf>
    <xf numFmtId="181" fontId="18" fillId="9" borderId="15" xfId="3" applyNumberFormat="1" applyFont="1" applyFill="1" applyBorder="1" applyAlignment="1">
      <alignment vertical="center"/>
    </xf>
    <xf numFmtId="9" fontId="5" fillId="4" borderId="22" xfId="3" applyFont="1" applyFill="1" applyBorder="1" applyAlignment="1">
      <alignment vertical="center"/>
    </xf>
    <xf numFmtId="0" fontId="5" fillId="9" borderId="20" xfId="1" applyNumberFormat="1" applyFont="1" applyFill="1" applyBorder="1" applyAlignment="1">
      <alignment vertical="center"/>
    </xf>
    <xf numFmtId="0" fontId="18" fillId="9" borderId="15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center" vertical="center"/>
    </xf>
    <xf numFmtId="179" fontId="5" fillId="0" borderId="0" xfId="1" applyNumberFormat="1" applyFont="1" applyFill="1" applyBorder="1" applyAlignment="1">
      <alignment vertical="center"/>
    </xf>
    <xf numFmtId="180" fontId="5" fillId="0" borderId="0" xfId="3" applyNumberFormat="1" applyFont="1" applyFill="1" applyBorder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18" fillId="0" borderId="0" xfId="0" applyNumberFormat="1" applyFont="1" applyFill="1" applyBorder="1" applyAlignment="1">
      <alignment vertical="center"/>
    </xf>
    <xf numFmtId="6" fontId="13" fillId="0" borderId="0" xfId="2" applyFont="1" applyAlignment="1">
      <alignment vertical="center"/>
    </xf>
    <xf numFmtId="182" fontId="18" fillId="0" borderId="15" xfId="0" applyNumberFormat="1" applyFont="1" applyFill="1" applyBorder="1" applyAlignment="1">
      <alignment vertical="center"/>
    </xf>
    <xf numFmtId="20" fontId="5" fillId="0" borderId="15" xfId="0" applyNumberFormat="1" applyFont="1" applyFill="1" applyBorder="1" applyAlignment="1">
      <alignment horizontal="right" vertical="center"/>
    </xf>
    <xf numFmtId="20" fontId="5" fillId="4" borderId="15" xfId="0" applyNumberFormat="1" applyFont="1" applyFill="1" applyBorder="1" applyAlignment="1">
      <alignment horizontal="right" vertical="center"/>
    </xf>
    <xf numFmtId="183" fontId="18" fillId="9" borderId="15" xfId="0" applyNumberFormat="1" applyFont="1" applyFill="1" applyBorder="1" applyAlignment="1">
      <alignment vertical="center"/>
    </xf>
    <xf numFmtId="20" fontId="5" fillId="0" borderId="15" xfId="1" applyNumberFormat="1" applyFont="1" applyFill="1" applyBorder="1" applyAlignment="1">
      <alignment horizontal="right" vertical="center"/>
    </xf>
    <xf numFmtId="20" fontId="5" fillId="12" borderId="15" xfId="1" applyNumberFormat="1" applyFont="1" applyFill="1" applyBorder="1" applyAlignment="1">
      <alignment horizontal="right" vertical="center"/>
    </xf>
    <xf numFmtId="20" fontId="5" fillId="12" borderId="15" xfId="0" applyNumberFormat="1" applyFont="1" applyFill="1" applyBorder="1" applyAlignment="1">
      <alignment horizontal="right" vertical="center"/>
    </xf>
    <xf numFmtId="20" fontId="5" fillId="0" borderId="15" xfId="0" quotePrefix="1" applyNumberFormat="1" applyFont="1" applyFill="1" applyBorder="1" applyAlignment="1">
      <alignment horizontal="right" vertical="center"/>
    </xf>
    <xf numFmtId="184" fontId="18" fillId="0" borderId="0" xfId="0" applyNumberFormat="1" applyFont="1" applyFill="1" applyBorder="1" applyAlignment="1">
      <alignment horizontal="center" vertical="center"/>
    </xf>
    <xf numFmtId="0" fontId="5" fillId="0" borderId="0" xfId="0" quotePrefix="1" applyNumberFormat="1" applyFont="1" applyFill="1" applyBorder="1" applyAlignment="1">
      <alignment horizontal="right" vertical="center"/>
    </xf>
    <xf numFmtId="186" fontId="4" fillId="9" borderId="15" xfId="0" applyNumberFormat="1" applyFont="1" applyFill="1" applyBorder="1" applyAlignment="1">
      <alignment vertical="center"/>
    </xf>
    <xf numFmtId="6" fontId="4" fillId="9" borderId="15" xfId="2" applyNumberFormat="1" applyFont="1" applyFill="1" applyBorder="1" applyAlignment="1">
      <alignment vertical="center"/>
    </xf>
    <xf numFmtId="0" fontId="4" fillId="9" borderId="15" xfId="0" applyNumberFormat="1" applyFont="1" applyFill="1" applyBorder="1" applyAlignment="1">
      <alignment vertical="center"/>
    </xf>
    <xf numFmtId="0" fontId="18" fillId="0" borderId="0" xfId="0" applyNumberFormat="1" applyFont="1" applyAlignment="1">
      <alignment vertical="center"/>
    </xf>
    <xf numFmtId="0" fontId="4" fillId="9" borderId="15" xfId="2" applyNumberFormat="1" applyFont="1" applyFill="1" applyBorder="1" applyAlignment="1">
      <alignment vertical="center"/>
    </xf>
    <xf numFmtId="0" fontId="4" fillId="10" borderId="15" xfId="0" applyNumberFormat="1" applyFont="1" applyFill="1" applyBorder="1" applyAlignment="1">
      <alignment horizontal="center" vertical="center"/>
    </xf>
    <xf numFmtId="0" fontId="5" fillId="10" borderId="15" xfId="0" applyNumberFormat="1" applyFont="1" applyFill="1" applyBorder="1" applyAlignment="1">
      <alignment horizontal="center" vertical="center"/>
    </xf>
    <xf numFmtId="0" fontId="4" fillId="16" borderId="15" xfId="0" applyNumberFormat="1" applyFont="1" applyFill="1" applyBorder="1" applyAlignment="1">
      <alignment horizontal="center" vertical="center"/>
    </xf>
    <xf numFmtId="0" fontId="5" fillId="16" borderId="15" xfId="0" applyNumberFormat="1" applyFont="1" applyFill="1" applyBorder="1" applyAlignment="1">
      <alignment horizontal="center" vertical="center"/>
    </xf>
    <xf numFmtId="0" fontId="29" fillId="15" borderId="22" xfId="0" applyNumberFormat="1" applyFont="1" applyFill="1" applyBorder="1" applyAlignment="1">
      <alignment horizontal="center" vertical="center"/>
    </xf>
    <xf numFmtId="0" fontId="29" fillId="15" borderId="20" xfId="0" applyNumberFormat="1" applyFont="1" applyFill="1" applyBorder="1" applyAlignment="1">
      <alignment horizontal="center" vertical="center"/>
    </xf>
    <xf numFmtId="0" fontId="29" fillId="15" borderId="15" xfId="0" applyNumberFormat="1" applyFont="1" applyFill="1" applyBorder="1" applyAlignment="1">
      <alignment horizontal="center" vertical="center"/>
    </xf>
    <xf numFmtId="185" fontId="4" fillId="18" borderId="15" xfId="0" quotePrefix="1" applyNumberFormat="1" applyFont="1" applyFill="1" applyBorder="1" applyAlignment="1">
      <alignment horizontal="right" vertical="center"/>
    </xf>
    <xf numFmtId="0" fontId="4" fillId="18" borderId="15" xfId="0" quotePrefix="1" applyNumberFormat="1" applyFont="1" applyFill="1" applyBorder="1" applyAlignment="1">
      <alignment horizontal="right" vertical="center"/>
    </xf>
    <xf numFmtId="0" fontId="6" fillId="7" borderId="0" xfId="0" applyFont="1" applyFill="1" applyAlignment="1">
      <alignment horizontal="center" vertical="center"/>
    </xf>
    <xf numFmtId="0" fontId="5" fillId="17" borderId="20" xfId="0" applyNumberFormat="1" applyFont="1" applyFill="1" applyBorder="1" applyAlignment="1">
      <alignment horizontal="center" vertical="center"/>
    </xf>
    <xf numFmtId="0" fontId="5" fillId="17" borderId="21" xfId="0" applyNumberFormat="1" applyFont="1" applyFill="1" applyBorder="1" applyAlignment="1">
      <alignment horizontal="center" vertical="center"/>
    </xf>
    <xf numFmtId="0" fontId="14" fillId="6" borderId="0" xfId="0" applyFont="1" applyFill="1" applyAlignment="1">
      <alignment horizontal="center" vertical="center"/>
    </xf>
    <xf numFmtId="0" fontId="4" fillId="14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center" vertical="center"/>
    </xf>
    <xf numFmtId="0" fontId="18" fillId="4" borderId="1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</xdr:row>
      <xdr:rowOff>123825</xdr:rowOff>
    </xdr:from>
    <xdr:to>
      <xdr:col>5</xdr:col>
      <xdr:colOff>180975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E935AE5-1F01-4DBF-A3BE-5B6353755C04}"/>
            </a:ext>
          </a:extLst>
        </xdr:cNvPr>
        <xdr:cNvSpPr txBox="1">
          <a:spLocks noChangeArrowheads="1"/>
        </xdr:cNvSpPr>
      </xdr:nvSpPr>
      <xdr:spPr bwMode="auto">
        <a:xfrm>
          <a:off x="352425" y="352425"/>
          <a:ext cx="2790825" cy="124777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ＣＥＩＬＩＮＧ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, MATH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シーリング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652698</xdr:colOff>
      <xdr:row>38</xdr:row>
      <xdr:rowOff>29892</xdr:rowOff>
    </xdr:from>
    <xdr:to>
      <xdr:col>13</xdr:col>
      <xdr:colOff>341612</xdr:colOff>
      <xdr:row>42</xdr:row>
      <xdr:rowOff>28573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555981C7-3578-43E3-B9D3-C7B6885AC05A}"/>
            </a:ext>
          </a:extLst>
        </xdr:cNvPr>
        <xdr:cNvGrpSpPr>
          <a:grpSpLocks/>
        </xdr:cNvGrpSpPr>
      </xdr:nvGrpSpPr>
      <xdr:grpSpPr bwMode="auto">
        <a:xfrm>
          <a:off x="871773" y="9221517"/>
          <a:ext cx="7423214" cy="913081"/>
          <a:chOff x="73" y="677"/>
          <a:chExt cx="734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A09D8CDC-FEFE-42CD-974A-0118652408C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25259935-D1CF-48B4-B5CE-B0E7F98878F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A0B1C371-2445-494C-AA22-1111530855E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55" y="677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30577E83-3807-46A8-AB8E-9684D14D1C6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73" y="680"/>
            <a:ext cx="54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66675</xdr:colOff>
      <xdr:row>60</xdr:row>
      <xdr:rowOff>28575</xdr:rowOff>
    </xdr:from>
    <xdr:to>
      <xdr:col>1</xdr:col>
      <xdr:colOff>390525</xdr:colOff>
      <xdr:row>61</xdr:row>
      <xdr:rowOff>142875</xdr:rowOff>
    </xdr:to>
    <xdr:pic>
      <xdr:nvPicPr>
        <xdr:cNvPr id="8" name="Picture 729">
          <a:extLst>
            <a:ext uri="{FF2B5EF4-FFF2-40B4-BE49-F238E27FC236}">
              <a16:creationId xmlns:a16="http://schemas.microsoft.com/office/drawing/2014/main" id="{EF68E92B-25BA-4A97-9BB1-DC20AD1E30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6675" y="11734800"/>
          <a:ext cx="542925" cy="2857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60</xdr:row>
      <xdr:rowOff>66675</xdr:rowOff>
    </xdr:from>
    <xdr:to>
      <xdr:col>9</xdr:col>
      <xdr:colOff>600075</xdr:colOff>
      <xdr:row>61</xdr:row>
      <xdr:rowOff>123825</xdr:rowOff>
    </xdr:to>
    <xdr:pic>
      <xdr:nvPicPr>
        <xdr:cNvPr id="9" name="Picture 730">
          <a:extLst>
            <a:ext uri="{FF2B5EF4-FFF2-40B4-BE49-F238E27FC236}">
              <a16:creationId xmlns:a16="http://schemas.microsoft.com/office/drawing/2014/main" id="{B042E288-BD6B-490F-8305-13B95BF42E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181600" y="14287500"/>
          <a:ext cx="552450" cy="285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657225</xdr:colOff>
      <xdr:row>68</xdr:row>
      <xdr:rowOff>9525</xdr:rowOff>
    </xdr:from>
    <xdr:to>
      <xdr:col>5</xdr:col>
      <xdr:colOff>200025</xdr:colOff>
      <xdr:row>68</xdr:row>
      <xdr:rowOff>219075</xdr:rowOff>
    </xdr:to>
    <xdr:pic>
      <xdr:nvPicPr>
        <xdr:cNvPr id="10" name="Picture 732">
          <a:extLst>
            <a:ext uri="{FF2B5EF4-FFF2-40B4-BE49-F238E27FC236}">
              <a16:creationId xmlns:a16="http://schemas.microsoft.com/office/drawing/2014/main" id="{DABCDD67-2BF6-411C-90C0-CF0658030B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933700" y="160591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57150</xdr:colOff>
      <xdr:row>66</xdr:row>
      <xdr:rowOff>66674</xdr:rowOff>
    </xdr:from>
    <xdr:to>
      <xdr:col>9</xdr:col>
      <xdr:colOff>609600</xdr:colOff>
      <xdr:row>67</xdr:row>
      <xdr:rowOff>114299</xdr:rowOff>
    </xdr:to>
    <xdr:pic>
      <xdr:nvPicPr>
        <xdr:cNvPr id="11" name="Picture 766">
          <a:extLst>
            <a:ext uri="{FF2B5EF4-FFF2-40B4-BE49-F238E27FC236}">
              <a16:creationId xmlns:a16="http://schemas.microsoft.com/office/drawing/2014/main" id="{8A4F533B-54F8-4807-92F7-CE22DCFE29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191125" y="15659099"/>
          <a:ext cx="552450" cy="2762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104775</xdr:colOff>
      <xdr:row>85</xdr:row>
      <xdr:rowOff>28575</xdr:rowOff>
    </xdr:from>
    <xdr:to>
      <xdr:col>1</xdr:col>
      <xdr:colOff>428625</xdr:colOff>
      <xdr:row>86</xdr:row>
      <xdr:rowOff>133350</xdr:rowOff>
    </xdr:to>
    <xdr:pic>
      <xdr:nvPicPr>
        <xdr:cNvPr id="12" name="Picture 769">
          <a:extLst>
            <a:ext uri="{FF2B5EF4-FFF2-40B4-BE49-F238E27FC236}">
              <a16:creationId xmlns:a16="http://schemas.microsoft.com/office/drawing/2014/main" id="{46B76FC9-A69D-4089-BA19-6CA6AB26EA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04775" y="15963900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66675</xdr:colOff>
      <xdr:row>85</xdr:row>
      <xdr:rowOff>47626</xdr:rowOff>
    </xdr:from>
    <xdr:to>
      <xdr:col>9</xdr:col>
      <xdr:colOff>619125</xdr:colOff>
      <xdr:row>86</xdr:row>
      <xdr:rowOff>123826</xdr:rowOff>
    </xdr:to>
    <xdr:pic>
      <xdr:nvPicPr>
        <xdr:cNvPr id="13" name="Picture 770">
          <a:extLst>
            <a:ext uri="{FF2B5EF4-FFF2-40B4-BE49-F238E27FC236}">
              <a16:creationId xmlns:a16="http://schemas.microsoft.com/office/drawing/2014/main" id="{BAB0A627-611C-440E-A4C1-049CA735F3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638675" y="15982951"/>
          <a:ext cx="55245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28575</xdr:colOff>
      <xdr:row>101</xdr:row>
      <xdr:rowOff>209550</xdr:rowOff>
    </xdr:from>
    <xdr:to>
      <xdr:col>1</xdr:col>
      <xdr:colOff>571500</xdr:colOff>
      <xdr:row>103</xdr:row>
      <xdr:rowOff>95250</xdr:rowOff>
    </xdr:to>
    <xdr:pic>
      <xdr:nvPicPr>
        <xdr:cNvPr id="14" name="Picture 771">
          <a:extLst>
            <a:ext uri="{FF2B5EF4-FFF2-40B4-BE49-F238E27FC236}">
              <a16:creationId xmlns:a16="http://schemas.microsoft.com/office/drawing/2014/main" id="{B951E331-E057-4BE5-BE32-9EB1F0968F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47650" y="23802975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10</xdr:col>
      <xdr:colOff>0</xdr:colOff>
      <xdr:row>102</xdr:row>
      <xdr:rowOff>9525</xdr:rowOff>
    </xdr:from>
    <xdr:to>
      <xdr:col>10</xdr:col>
      <xdr:colOff>552450</xdr:colOff>
      <xdr:row>103</xdr:row>
      <xdr:rowOff>104775</xdr:rowOff>
    </xdr:to>
    <xdr:pic>
      <xdr:nvPicPr>
        <xdr:cNvPr id="15" name="Picture 772">
          <a:extLst>
            <a:ext uri="{FF2B5EF4-FFF2-40B4-BE49-F238E27FC236}">
              <a16:creationId xmlns:a16="http://schemas.microsoft.com/office/drawing/2014/main" id="{26B5F45C-819A-4C9D-8742-3C3029329C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819775" y="23831550"/>
          <a:ext cx="552450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304800</xdr:colOff>
      <xdr:row>120</xdr:row>
      <xdr:rowOff>9525</xdr:rowOff>
    </xdr:from>
    <xdr:to>
      <xdr:col>2</xdr:col>
      <xdr:colOff>161925</xdr:colOff>
      <xdr:row>121</xdr:row>
      <xdr:rowOff>123825</xdr:rowOff>
    </xdr:to>
    <xdr:pic>
      <xdr:nvPicPr>
        <xdr:cNvPr id="16" name="Picture 774">
          <a:extLst>
            <a:ext uri="{FF2B5EF4-FFF2-40B4-BE49-F238E27FC236}">
              <a16:creationId xmlns:a16="http://schemas.microsoft.com/office/drawing/2014/main" id="{2F7BDDFF-F26B-4BA3-A564-F6F21AE55B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23875" y="27946350"/>
          <a:ext cx="542925" cy="342900"/>
        </a:xfrm>
        <a:prstGeom prst="rect">
          <a:avLst/>
        </a:prstGeom>
        <a:noFill/>
      </xdr:spPr>
    </xdr:pic>
    <xdr:clientData/>
  </xdr:twoCellAnchor>
  <xdr:twoCellAnchor>
    <xdr:from>
      <xdr:col>10</xdr:col>
      <xdr:colOff>600075</xdr:colOff>
      <xdr:row>119</xdr:row>
      <xdr:rowOff>85725</xdr:rowOff>
    </xdr:from>
    <xdr:to>
      <xdr:col>11</xdr:col>
      <xdr:colOff>466725</xdr:colOff>
      <xdr:row>120</xdr:row>
      <xdr:rowOff>180975</xdr:rowOff>
    </xdr:to>
    <xdr:pic>
      <xdr:nvPicPr>
        <xdr:cNvPr id="17" name="Picture 775">
          <a:extLst>
            <a:ext uri="{FF2B5EF4-FFF2-40B4-BE49-F238E27FC236}">
              <a16:creationId xmlns:a16="http://schemas.microsoft.com/office/drawing/2014/main" id="{8A2CFBE4-6838-4B66-BAD3-7460FA1A8A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419850" y="27793950"/>
          <a:ext cx="552450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38100</xdr:colOff>
      <xdr:row>6</xdr:row>
      <xdr:rowOff>142875</xdr:rowOff>
    </xdr:from>
    <xdr:to>
      <xdr:col>5</xdr:col>
      <xdr:colOff>571500</xdr:colOff>
      <xdr:row>8</xdr:row>
      <xdr:rowOff>457200</xdr:rowOff>
    </xdr:to>
    <xdr:sp macro="" textlink="">
      <xdr:nvSpPr>
        <xdr:cNvPr id="18" name="Text Box 780" descr="キャンバス">
          <a:extLst>
            <a:ext uri="{FF2B5EF4-FFF2-40B4-BE49-F238E27FC236}">
              <a16:creationId xmlns:a16="http://schemas.microsoft.com/office/drawing/2014/main" id="{BAF6040F-B7C8-49E0-B80D-AC64620ABA56}"/>
            </a:ext>
          </a:extLst>
        </xdr:cNvPr>
        <xdr:cNvSpPr txBox="1">
          <a:spLocks noChangeArrowheads="1"/>
        </xdr:cNvSpPr>
      </xdr:nvSpPr>
      <xdr:spPr bwMode="auto">
        <a:xfrm>
          <a:off x="942975" y="1514475"/>
          <a:ext cx="2590800" cy="771525"/>
        </a:xfrm>
        <a:prstGeom prst="rect">
          <a:avLst/>
        </a:prstGeom>
        <a:blipFill dpi="0" rotWithShape="1">
          <a:blip xmlns:r="http://schemas.openxmlformats.org/officeDocument/2006/relationships" r:embed="rId7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シーリング＝意味は「天井」の事ですが、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「基準」となる値の倍数になるように、「切り上げた」数値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を返します。</a:t>
          </a:r>
        </a:p>
      </xdr:txBody>
    </xdr:sp>
    <xdr:clientData/>
  </xdr:twoCellAnchor>
  <xdr:twoCellAnchor>
    <xdr:from>
      <xdr:col>0</xdr:col>
      <xdr:colOff>161925</xdr:colOff>
      <xdr:row>141</xdr:row>
      <xdr:rowOff>19050</xdr:rowOff>
    </xdr:from>
    <xdr:to>
      <xdr:col>1</xdr:col>
      <xdr:colOff>485775</xdr:colOff>
      <xdr:row>142</xdr:row>
      <xdr:rowOff>133350</xdr:rowOff>
    </xdr:to>
    <xdr:pic>
      <xdr:nvPicPr>
        <xdr:cNvPr id="19" name="Picture 784">
          <a:extLst>
            <a:ext uri="{FF2B5EF4-FFF2-40B4-BE49-F238E27FC236}">
              <a16:creationId xmlns:a16="http://schemas.microsoft.com/office/drawing/2014/main" id="{CD053997-143F-408A-8C92-324A653E56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1925" y="25498425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19050</xdr:colOff>
      <xdr:row>147</xdr:row>
      <xdr:rowOff>180974</xdr:rowOff>
    </xdr:from>
    <xdr:to>
      <xdr:col>9</xdr:col>
      <xdr:colOff>457200</xdr:colOff>
      <xdr:row>149</xdr:row>
      <xdr:rowOff>38099</xdr:rowOff>
    </xdr:to>
    <xdr:pic>
      <xdr:nvPicPr>
        <xdr:cNvPr id="20" name="Picture 785">
          <a:extLst>
            <a:ext uri="{FF2B5EF4-FFF2-40B4-BE49-F238E27FC236}">
              <a16:creationId xmlns:a16="http://schemas.microsoft.com/office/drawing/2014/main" id="{C71A6662-CE54-471E-9EBB-06CBAFE9D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038725" y="34289999"/>
          <a:ext cx="55245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95250</xdr:colOff>
      <xdr:row>167</xdr:row>
      <xdr:rowOff>19050</xdr:rowOff>
    </xdr:from>
    <xdr:to>
      <xdr:col>1</xdr:col>
      <xdr:colOff>419100</xdr:colOff>
      <xdr:row>168</xdr:row>
      <xdr:rowOff>133350</xdr:rowOff>
    </xdr:to>
    <xdr:pic>
      <xdr:nvPicPr>
        <xdr:cNvPr id="21" name="Picture 795">
          <a:extLst>
            <a:ext uri="{FF2B5EF4-FFF2-40B4-BE49-F238E27FC236}">
              <a16:creationId xmlns:a16="http://schemas.microsoft.com/office/drawing/2014/main" id="{7357B402-426E-43D5-A28F-ED866A5F1B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95250" y="29937075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</xdr:colOff>
      <xdr:row>185</xdr:row>
      <xdr:rowOff>47624</xdr:rowOff>
    </xdr:from>
    <xdr:to>
      <xdr:col>9</xdr:col>
      <xdr:colOff>628650</xdr:colOff>
      <xdr:row>186</xdr:row>
      <xdr:rowOff>114299</xdr:rowOff>
    </xdr:to>
    <xdr:pic>
      <xdr:nvPicPr>
        <xdr:cNvPr id="22" name="Picture 796">
          <a:extLst>
            <a:ext uri="{FF2B5EF4-FFF2-40B4-BE49-F238E27FC236}">
              <a16:creationId xmlns:a16="http://schemas.microsoft.com/office/drawing/2014/main" id="{7E765F16-3DEF-44B6-B54A-5C05047F7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248275" y="42843449"/>
          <a:ext cx="5905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3</xdr:col>
      <xdr:colOff>571500</xdr:colOff>
      <xdr:row>26</xdr:row>
      <xdr:rowOff>0</xdr:rowOff>
    </xdr:from>
    <xdr:to>
      <xdr:col>4</xdr:col>
      <xdr:colOff>114300</xdr:colOff>
      <xdr:row>26</xdr:row>
      <xdr:rowOff>209550</xdr:rowOff>
    </xdr:to>
    <xdr:pic>
      <xdr:nvPicPr>
        <xdr:cNvPr id="23" name="Picture 676">
          <a:extLst>
            <a:ext uri="{FF2B5EF4-FFF2-40B4-BE49-F238E27FC236}">
              <a16:creationId xmlns:a16="http://schemas.microsoft.com/office/drawing/2014/main" id="{29D4560F-D095-48E8-862E-EE3C829172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162175" y="63150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10</xdr:col>
      <xdr:colOff>571500</xdr:colOff>
      <xdr:row>99</xdr:row>
      <xdr:rowOff>19052</xdr:rowOff>
    </xdr:from>
    <xdr:to>
      <xdr:col>14</xdr:col>
      <xdr:colOff>647700</xdr:colOff>
      <xdr:row>101</xdr:row>
      <xdr:rowOff>85726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85D19EF3-F684-4953-9ECF-D7D09A30FAED}"/>
            </a:ext>
          </a:extLst>
        </xdr:cNvPr>
        <xdr:cNvSpPr txBox="1"/>
      </xdr:nvSpPr>
      <xdr:spPr>
        <a:xfrm>
          <a:off x="6391275" y="23155277"/>
          <a:ext cx="2819400" cy="523874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セルの書式設定：「ユーザー定義」で</a:t>
          </a:r>
          <a:endParaRPr kumimoji="1" lang="en-US" altLang="ja-JP" sz="1200" b="1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「購入数」に｛単位｝とつけましょう。</a:t>
          </a:r>
        </a:p>
      </xdr:txBody>
    </xdr:sp>
    <xdr:clientData/>
  </xdr:twoCellAnchor>
  <xdr:twoCellAnchor editAs="oneCell">
    <xdr:from>
      <xdr:col>6</xdr:col>
      <xdr:colOff>38100</xdr:colOff>
      <xdr:row>104</xdr:row>
      <xdr:rowOff>57150</xdr:rowOff>
    </xdr:from>
    <xdr:to>
      <xdr:col>10</xdr:col>
      <xdr:colOff>173935</xdr:colOff>
      <xdr:row>110</xdr:row>
      <xdr:rowOff>19050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E6C42797-9E07-416B-B55C-7722E29B30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24336375"/>
          <a:ext cx="2307535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638175</xdr:colOff>
      <xdr:row>178</xdr:row>
      <xdr:rowOff>0</xdr:rowOff>
    </xdr:from>
    <xdr:to>
      <xdr:col>13</xdr:col>
      <xdr:colOff>656227</xdr:colOff>
      <xdr:row>183</xdr:row>
      <xdr:rowOff>161925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C62D5CC5-EA52-4ED9-BD02-126507903E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4150" y="41195625"/>
          <a:ext cx="2075452" cy="1304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200025</xdr:colOff>
      <xdr:row>190</xdr:row>
      <xdr:rowOff>161925</xdr:rowOff>
    </xdr:from>
    <xdr:to>
      <xdr:col>6</xdr:col>
      <xdr:colOff>333375</xdr:colOff>
      <xdr:row>194</xdr:row>
      <xdr:rowOff>66675</xdr:rowOff>
    </xdr:to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2D7FA2BD-0E63-44B2-93C2-2DD0F5C87145}"/>
            </a:ext>
          </a:extLst>
        </xdr:cNvPr>
        <xdr:cNvSpPr txBox="1"/>
      </xdr:nvSpPr>
      <xdr:spPr>
        <a:xfrm>
          <a:off x="419100" y="33966150"/>
          <a:ext cx="3409950" cy="5905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</a:t>
          </a:r>
          <a:r>
            <a:rPr kumimoji="1" lang="en-US" altLang="ja-JP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""</a:t>
          </a:r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　ダブルコーテーションを忘れずに。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en-US" altLang="ja-JP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"</a:t>
          </a:r>
          <a:r>
            <a:rPr kumimoji="1"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1:00:00</a:t>
          </a:r>
          <a:r>
            <a:rPr kumimoji="1" lang="en-US" altLang="ja-JP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"</a:t>
          </a:r>
          <a:endParaRPr kumimoji="1" lang="ja-JP" altLang="en-US" sz="14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 editAs="oneCell">
    <xdr:from>
      <xdr:col>6</xdr:col>
      <xdr:colOff>276225</xdr:colOff>
      <xdr:row>1</xdr:row>
      <xdr:rowOff>28575</xdr:rowOff>
    </xdr:from>
    <xdr:to>
      <xdr:col>16</xdr:col>
      <xdr:colOff>484954</xdr:colOff>
      <xdr:row>8</xdr:row>
      <xdr:rowOff>361708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6FBD03B1-1A03-47A3-A130-CEFDC2E8F3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924300" y="257175"/>
          <a:ext cx="6571429" cy="1933333"/>
        </a:xfrm>
        <a:prstGeom prst="rect">
          <a:avLst/>
        </a:prstGeom>
      </xdr:spPr>
    </xdr:pic>
    <xdr:clientData/>
  </xdr:twoCellAnchor>
  <xdr:twoCellAnchor editAs="oneCell">
    <xdr:from>
      <xdr:col>9</xdr:col>
      <xdr:colOff>66675</xdr:colOff>
      <xdr:row>18</xdr:row>
      <xdr:rowOff>123825</xdr:rowOff>
    </xdr:from>
    <xdr:to>
      <xdr:col>15</xdr:col>
      <xdr:colOff>85199</xdr:colOff>
      <xdr:row>35</xdr:row>
      <xdr:rowOff>113789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CACBE5DC-6A41-46B8-A1D3-0B5D3CB954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200650" y="4533900"/>
          <a:ext cx="4209524" cy="4085714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285750</xdr:colOff>
      <xdr:row>51</xdr:row>
      <xdr:rowOff>133350</xdr:rowOff>
    </xdr:from>
    <xdr:to>
      <xdr:col>5</xdr:col>
      <xdr:colOff>90831</xdr:colOff>
      <xdr:row>56</xdr:row>
      <xdr:rowOff>199902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C5A82C9D-3DD5-4124-9CA9-A837E40BC4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04825" y="12296775"/>
          <a:ext cx="2548281" cy="1209552"/>
        </a:xfrm>
        <a:prstGeom prst="rect">
          <a:avLst/>
        </a:prstGeom>
      </xdr:spPr>
    </xdr:pic>
    <xdr:clientData/>
  </xdr:twoCellAnchor>
  <xdr:twoCellAnchor editAs="oneCell">
    <xdr:from>
      <xdr:col>1</xdr:col>
      <xdr:colOff>465102</xdr:colOff>
      <xdr:row>73</xdr:row>
      <xdr:rowOff>19050</xdr:rowOff>
    </xdr:from>
    <xdr:to>
      <xdr:col>9</xdr:col>
      <xdr:colOff>532893</xdr:colOff>
      <xdr:row>77</xdr:row>
      <xdr:rowOff>19050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F2B0B153-1B49-4C89-BED3-3179D740B7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684177" y="17211675"/>
          <a:ext cx="5058891" cy="914400"/>
        </a:xfrm>
        <a:prstGeom prst="rect">
          <a:avLst/>
        </a:prstGeom>
      </xdr:spPr>
    </xdr:pic>
    <xdr:clientData/>
  </xdr:twoCellAnchor>
  <xdr:twoCellAnchor editAs="oneCell">
    <xdr:from>
      <xdr:col>5</xdr:col>
      <xdr:colOff>38100</xdr:colOff>
      <xdr:row>121</xdr:row>
      <xdr:rowOff>47625</xdr:rowOff>
    </xdr:from>
    <xdr:to>
      <xdr:col>10</xdr:col>
      <xdr:colOff>571067</xdr:colOff>
      <xdr:row>127</xdr:row>
      <xdr:rowOff>190311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248E9F38-21D3-45C6-8E9C-F2C4091A9E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3000375" y="28213050"/>
          <a:ext cx="3466667" cy="1514286"/>
        </a:xfrm>
        <a:prstGeom prst="rect">
          <a:avLst/>
        </a:prstGeom>
      </xdr:spPr>
    </xdr:pic>
    <xdr:clientData/>
  </xdr:twoCellAnchor>
  <xdr:twoCellAnchor editAs="oneCell">
    <xdr:from>
      <xdr:col>10</xdr:col>
      <xdr:colOff>361950</xdr:colOff>
      <xdr:row>138</xdr:row>
      <xdr:rowOff>219074</xdr:rowOff>
    </xdr:from>
    <xdr:to>
      <xdr:col>15</xdr:col>
      <xdr:colOff>381000</xdr:colOff>
      <xdr:row>142</xdr:row>
      <xdr:rowOff>209549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8A43CD2E-E4C6-4EAC-B294-CAC4058174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6257925" y="32270699"/>
          <a:ext cx="3524250" cy="904875"/>
        </a:xfrm>
        <a:prstGeom prst="rect">
          <a:avLst/>
        </a:prstGeom>
      </xdr:spPr>
    </xdr:pic>
    <xdr:clientData/>
  </xdr:twoCellAnchor>
  <xdr:twoCellAnchor editAs="oneCell">
    <xdr:from>
      <xdr:col>6</xdr:col>
      <xdr:colOff>276225</xdr:colOff>
      <xdr:row>169</xdr:row>
      <xdr:rowOff>38099</xdr:rowOff>
    </xdr:from>
    <xdr:to>
      <xdr:col>12</xdr:col>
      <xdr:colOff>126953</xdr:colOff>
      <xdr:row>176</xdr:row>
      <xdr:rowOff>85724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0CCA3C75-DD14-409B-952B-6D013D0212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4000500" y="39176324"/>
          <a:ext cx="3394028" cy="1647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05"/>
  <sheetViews>
    <sheetView tabSelected="1" zoomScaleNormal="100" workbookViewId="0">
      <selection activeCell="A3" sqref="A3"/>
    </sheetView>
  </sheetViews>
  <sheetFormatPr defaultRowHeight="18" customHeight="1" x14ac:dyDescent="0.15"/>
  <cols>
    <col min="1" max="1" width="2.875" style="14" customWidth="1"/>
    <col min="2" max="5" width="9" style="9" customWidth="1"/>
    <col min="6" max="6" width="10" style="9" customWidth="1"/>
    <col min="7" max="8" width="9" style="9" customWidth="1"/>
    <col min="9" max="9" width="1.5" style="9" customWidth="1"/>
    <col min="10" max="13" width="9" style="9" customWidth="1"/>
    <col min="14" max="14" width="10" style="9" customWidth="1"/>
    <col min="15" max="16" width="9" style="9" customWidth="1"/>
    <col min="17" max="16384" width="9" style="9"/>
  </cols>
  <sheetData>
    <row r="1" spans="1:16" ht="18" customHeight="1" x14ac:dyDescent="0.15">
      <c r="A1" s="117" t="s">
        <v>103</v>
      </c>
      <c r="B1" s="117"/>
      <c r="C1" s="117"/>
      <c r="D1" s="117"/>
      <c r="E1" s="117"/>
      <c r="F1" s="117"/>
      <c r="G1" s="117"/>
      <c r="H1" s="117"/>
      <c r="I1" s="117"/>
    </row>
    <row r="9" spans="1:16" ht="41.25" customHeight="1" x14ac:dyDescent="0.15">
      <c r="O9" s="1"/>
    </row>
    <row r="10" spans="1:16" s="15" customFormat="1" ht="18" customHeight="1" thickBot="1" x14ac:dyDescent="0.2">
      <c r="C10" s="118" t="s">
        <v>97</v>
      </c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20"/>
      <c r="O10" s="2"/>
    </row>
    <row r="11" spans="1:16" s="15" customFormat="1" ht="18" customHeight="1" thickTop="1" x14ac:dyDescent="0.15">
      <c r="K11" s="2"/>
      <c r="L11" s="2"/>
      <c r="M11" s="2"/>
      <c r="N11" s="2"/>
      <c r="O11" s="2"/>
    </row>
    <row r="12" spans="1:16" ht="18" customHeight="1" x14ac:dyDescent="0.15">
      <c r="A12" s="15"/>
      <c r="C12" s="15"/>
      <c r="D12" s="15"/>
      <c r="E12" s="16"/>
      <c r="F12" s="17" t="s">
        <v>0</v>
      </c>
      <c r="G12" s="3"/>
      <c r="H12" s="3"/>
      <c r="I12" s="3"/>
      <c r="J12" s="3"/>
      <c r="K12" s="15"/>
      <c r="L12" s="15"/>
      <c r="M12" s="15"/>
      <c r="N12" s="15"/>
      <c r="O12" s="15"/>
      <c r="P12" s="15"/>
    </row>
    <row r="14" spans="1:16" ht="18" customHeight="1" x14ac:dyDescent="0.15">
      <c r="D14" s="121" t="s">
        <v>1</v>
      </c>
      <c r="E14" s="18" t="s">
        <v>2</v>
      </c>
      <c r="F14" s="19"/>
      <c r="G14" s="19"/>
      <c r="H14" s="19"/>
      <c r="I14" s="19"/>
      <c r="J14" s="19"/>
      <c r="K14" s="19"/>
      <c r="L14" s="19"/>
      <c r="M14" s="19"/>
      <c r="N14" s="20"/>
    </row>
    <row r="15" spans="1:16" ht="18" customHeight="1" x14ac:dyDescent="0.15">
      <c r="D15" s="122"/>
      <c r="E15" s="21" t="s">
        <v>96</v>
      </c>
      <c r="F15" s="22"/>
      <c r="G15" s="22"/>
      <c r="H15" s="22"/>
      <c r="I15" s="22"/>
      <c r="J15" s="22"/>
      <c r="K15" s="22"/>
      <c r="L15" s="22"/>
      <c r="M15" s="22"/>
      <c r="N15" s="23"/>
    </row>
    <row r="16" spans="1:16" ht="18" customHeight="1" x14ac:dyDescent="0.15">
      <c r="D16" s="122"/>
      <c r="E16" s="21" t="s">
        <v>3</v>
      </c>
      <c r="F16" s="22"/>
      <c r="G16" s="22"/>
      <c r="H16" s="22"/>
      <c r="I16" s="22"/>
      <c r="J16" s="22"/>
      <c r="K16" s="22"/>
      <c r="L16" s="22"/>
      <c r="M16" s="22"/>
      <c r="N16" s="23"/>
    </row>
    <row r="17" spans="2:14" ht="18" customHeight="1" x14ac:dyDescent="0.15">
      <c r="D17" s="122"/>
      <c r="E17" s="21" t="s">
        <v>4</v>
      </c>
      <c r="F17" s="22"/>
      <c r="G17" s="22"/>
      <c r="H17" s="22"/>
      <c r="I17" s="22"/>
      <c r="J17" s="22"/>
      <c r="K17" s="22"/>
      <c r="L17" s="22"/>
      <c r="M17" s="22"/>
      <c r="N17" s="23"/>
    </row>
    <row r="18" spans="2:14" ht="18" customHeight="1" thickBot="1" x14ac:dyDescent="0.2">
      <c r="D18" s="123"/>
      <c r="E18" s="24" t="s">
        <v>5</v>
      </c>
      <c r="F18" s="25"/>
      <c r="G18" s="25"/>
      <c r="H18" s="25"/>
      <c r="I18" s="25"/>
      <c r="J18" s="25"/>
      <c r="K18" s="25"/>
      <c r="L18" s="25"/>
      <c r="M18" s="25"/>
      <c r="N18" s="26"/>
    </row>
    <row r="19" spans="2:14" ht="18" customHeight="1" thickTop="1" x14ac:dyDescent="0.15"/>
    <row r="21" spans="2:14" ht="18" customHeight="1" thickBot="1" x14ac:dyDescent="0.2">
      <c r="B21" s="124" t="s">
        <v>6</v>
      </c>
      <c r="C21" s="125"/>
      <c r="D21" s="126"/>
      <c r="E21" s="27"/>
      <c r="F21" s="27"/>
      <c r="G21" s="27"/>
      <c r="H21" s="27"/>
    </row>
    <row r="22" spans="2:14" ht="18" customHeight="1" thickTop="1" x14ac:dyDescent="0.15">
      <c r="D22" s="27"/>
      <c r="E22" s="27"/>
      <c r="F22" s="27"/>
      <c r="G22" s="27"/>
      <c r="H22" s="27"/>
    </row>
    <row r="23" spans="2:14" ht="19.5" customHeight="1" x14ac:dyDescent="0.15">
      <c r="B23" s="9" t="s">
        <v>7</v>
      </c>
      <c r="D23" s="27"/>
      <c r="E23" s="27"/>
      <c r="F23" s="27"/>
      <c r="G23" s="27"/>
      <c r="H23" s="27"/>
    </row>
    <row r="24" spans="2:14" ht="19.5" customHeight="1" x14ac:dyDescent="0.15">
      <c r="B24" s="9" t="s">
        <v>83</v>
      </c>
      <c r="D24" s="27"/>
      <c r="E24" s="27"/>
      <c r="F24" s="27"/>
      <c r="G24" s="27"/>
      <c r="H24" s="27"/>
    </row>
    <row r="25" spans="2:14" ht="19.5" customHeight="1" x14ac:dyDescent="0.15">
      <c r="B25" s="28" t="s">
        <v>8</v>
      </c>
      <c r="D25" s="27"/>
      <c r="E25" s="27"/>
      <c r="F25" s="27"/>
      <c r="G25" s="27"/>
      <c r="H25" s="27"/>
    </row>
    <row r="26" spans="2:14" ht="19.5" customHeight="1" x14ac:dyDescent="0.15">
      <c r="B26" s="28" t="s">
        <v>84</v>
      </c>
      <c r="D26" s="27"/>
      <c r="E26" s="27"/>
      <c r="F26" s="27"/>
      <c r="G26" s="27"/>
      <c r="H26" s="27"/>
    </row>
    <row r="27" spans="2:14" ht="19.5" customHeight="1" x14ac:dyDescent="0.15">
      <c r="B27" s="28" t="s">
        <v>85</v>
      </c>
      <c r="D27" s="27"/>
      <c r="E27" s="27"/>
      <c r="F27" s="27"/>
      <c r="G27" s="27"/>
      <c r="H27" s="27"/>
    </row>
    <row r="28" spans="2:14" ht="19.5" customHeight="1" x14ac:dyDescent="0.15">
      <c r="B28" s="9" t="s">
        <v>9</v>
      </c>
    </row>
    <row r="29" spans="2:14" ht="19.5" customHeight="1" x14ac:dyDescent="0.15">
      <c r="B29" s="9" t="s">
        <v>86</v>
      </c>
    </row>
    <row r="30" spans="2:14" ht="19.5" customHeight="1" x14ac:dyDescent="0.15">
      <c r="B30" s="9" t="s">
        <v>87</v>
      </c>
    </row>
    <row r="31" spans="2:14" ht="19.5" customHeight="1" x14ac:dyDescent="0.15">
      <c r="B31" s="9" t="s">
        <v>10</v>
      </c>
    </row>
    <row r="32" spans="2:14" ht="19.5" customHeight="1" x14ac:dyDescent="0.15">
      <c r="B32" s="9" t="s">
        <v>11</v>
      </c>
    </row>
    <row r="33" spans="2:14" ht="19.5" customHeight="1" x14ac:dyDescent="0.15">
      <c r="B33" s="9" t="s">
        <v>12</v>
      </c>
    </row>
    <row r="35" spans="2:14" ht="18" customHeight="1" x14ac:dyDescent="0.15">
      <c r="C35" s="127" t="s">
        <v>80</v>
      </c>
      <c r="D35" s="128"/>
      <c r="E35" s="128"/>
      <c r="F35" s="128"/>
      <c r="G35" s="129"/>
    </row>
    <row r="36" spans="2:14" s="15" customFormat="1" ht="18" customHeight="1" thickBot="1" x14ac:dyDescent="0.2">
      <c r="C36" s="130"/>
      <c r="D36" s="131"/>
      <c r="E36" s="131"/>
      <c r="F36" s="131"/>
      <c r="G36" s="132"/>
    </row>
    <row r="37" spans="2:14" s="15" customFormat="1" ht="18" customHeight="1" thickTop="1" x14ac:dyDescent="0.15"/>
    <row r="45" spans="2:14" ht="18" customHeight="1" x14ac:dyDescent="0.15">
      <c r="K45" s="115" t="s">
        <v>13</v>
      </c>
      <c r="L45" s="115"/>
      <c r="M45" s="115"/>
      <c r="N45" s="115"/>
    </row>
    <row r="47" spans="2:14" ht="18" customHeight="1" x14ac:dyDescent="0.15">
      <c r="B47" s="112" t="s">
        <v>98</v>
      </c>
      <c r="C47" s="112"/>
      <c r="D47" s="112"/>
      <c r="E47" s="112"/>
      <c r="F47" s="112"/>
      <c r="J47" s="112" t="s">
        <v>98</v>
      </c>
      <c r="K47" s="112"/>
      <c r="L47" s="112"/>
      <c r="M47" s="112"/>
      <c r="N47" s="112"/>
    </row>
    <row r="48" spans="2:14" ht="18" customHeight="1" x14ac:dyDescent="0.15">
      <c r="B48" s="116" t="s">
        <v>81</v>
      </c>
      <c r="C48" s="116"/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</row>
    <row r="50" spans="2:15" ht="18" customHeight="1" x14ac:dyDescent="0.15">
      <c r="B50" s="4" t="s">
        <v>14</v>
      </c>
    </row>
    <row r="51" spans="2:15" ht="18" customHeight="1" x14ac:dyDescent="0.15">
      <c r="B51" s="29" t="s">
        <v>88</v>
      </c>
      <c r="F51" s="10"/>
      <c r="J51" s="29" t="s">
        <v>88</v>
      </c>
    </row>
    <row r="54" spans="2:15" ht="18" customHeight="1" x14ac:dyDescent="0.15">
      <c r="B54" s="29"/>
      <c r="F54" s="10"/>
      <c r="J54" s="29"/>
    </row>
    <row r="55" spans="2:15" ht="18" customHeight="1" x14ac:dyDescent="0.15">
      <c r="B55" s="29"/>
      <c r="F55" s="10"/>
      <c r="J55" s="29"/>
    </row>
    <row r="56" spans="2:15" ht="18" customHeight="1" x14ac:dyDescent="0.15">
      <c r="B56" s="29"/>
      <c r="F56" s="10"/>
      <c r="J56" s="29"/>
    </row>
    <row r="57" spans="2:15" ht="18" customHeight="1" x14ac:dyDescent="0.15">
      <c r="B57" s="29"/>
      <c r="F57" s="10"/>
      <c r="J57" s="29"/>
    </row>
    <row r="58" spans="2:15" ht="18" customHeight="1" x14ac:dyDescent="0.15">
      <c r="B58" s="29"/>
      <c r="F58" s="10"/>
      <c r="J58" s="29"/>
    </row>
    <row r="59" spans="2:15" ht="18" customHeight="1" x14ac:dyDescent="0.15">
      <c r="B59" s="29"/>
      <c r="F59" s="10"/>
      <c r="J59" s="29"/>
    </row>
    <row r="61" spans="2:15" ht="18" customHeight="1" x14ac:dyDescent="0.15">
      <c r="C61" s="13" t="s">
        <v>15</v>
      </c>
      <c r="D61" s="13" t="s">
        <v>16</v>
      </c>
      <c r="E61" s="13" t="s">
        <v>17</v>
      </c>
      <c r="F61" s="13" t="s">
        <v>18</v>
      </c>
      <c r="G61" s="13" t="s">
        <v>19</v>
      </c>
      <c r="K61" s="13" t="s">
        <v>15</v>
      </c>
      <c r="L61" s="13" t="s">
        <v>16</v>
      </c>
      <c r="M61" s="13" t="s">
        <v>17</v>
      </c>
      <c r="N61" s="13" t="s">
        <v>18</v>
      </c>
      <c r="O61" s="13" t="s">
        <v>19</v>
      </c>
    </row>
    <row r="62" spans="2:15" ht="18" customHeight="1" x14ac:dyDescent="0.15">
      <c r="C62" s="30" t="s">
        <v>20</v>
      </c>
      <c r="D62" s="30">
        <v>12</v>
      </c>
      <c r="E62" s="31">
        <v>133</v>
      </c>
      <c r="F62" s="32">
        <f>CEILING(E62,D62)</f>
        <v>144</v>
      </c>
      <c r="G62" s="33">
        <f>F62/D62</f>
        <v>12</v>
      </c>
      <c r="K62" s="30" t="s">
        <v>20</v>
      </c>
      <c r="L62" s="30">
        <v>12</v>
      </c>
      <c r="M62" s="31">
        <v>133</v>
      </c>
      <c r="N62" s="32"/>
      <c r="O62" s="33"/>
    </row>
    <row r="63" spans="2:15" ht="18" customHeight="1" x14ac:dyDescent="0.15">
      <c r="C63" s="30" t="s">
        <v>21</v>
      </c>
      <c r="D63" s="30">
        <v>6</v>
      </c>
      <c r="E63" s="31">
        <v>23</v>
      </c>
      <c r="F63" s="32">
        <f>CEILING(E63,D63)</f>
        <v>24</v>
      </c>
      <c r="G63" s="33">
        <f>F63/D63</f>
        <v>4</v>
      </c>
      <c r="K63" s="30" t="s">
        <v>21</v>
      </c>
      <c r="L63" s="30">
        <v>6</v>
      </c>
      <c r="M63" s="31">
        <v>23</v>
      </c>
      <c r="N63" s="32"/>
      <c r="O63" s="33"/>
    </row>
    <row r="64" spans="2:15" ht="18" customHeight="1" x14ac:dyDescent="0.15">
      <c r="C64" s="30" t="s">
        <v>22</v>
      </c>
      <c r="D64" s="30">
        <v>24</v>
      </c>
      <c r="E64" s="31">
        <v>51</v>
      </c>
      <c r="F64" s="32">
        <f>CEILING(E64,D64)</f>
        <v>72</v>
      </c>
      <c r="G64" s="33">
        <f>F64/D64</f>
        <v>3</v>
      </c>
      <c r="K64" s="30" t="s">
        <v>22</v>
      </c>
      <c r="L64" s="30">
        <v>24</v>
      </c>
      <c r="M64" s="31">
        <v>51</v>
      </c>
      <c r="N64" s="32"/>
      <c r="O64" s="33"/>
    </row>
    <row r="65" spans="1:14" s="35" customFormat="1" ht="18" customHeight="1" x14ac:dyDescent="0.15">
      <c r="A65" s="34"/>
      <c r="D65" s="27"/>
      <c r="E65" s="36"/>
      <c r="L65" s="27"/>
      <c r="M65" s="27"/>
    </row>
    <row r="68" spans="1:14" ht="18" customHeight="1" x14ac:dyDescent="0.15">
      <c r="B68" s="10" t="s">
        <v>23</v>
      </c>
      <c r="C68" s="9" t="s">
        <v>24</v>
      </c>
      <c r="K68" s="9" t="s">
        <v>25</v>
      </c>
    </row>
    <row r="69" spans="1:14" ht="18" customHeight="1" x14ac:dyDescent="0.15">
      <c r="C69" s="9" t="s">
        <v>26</v>
      </c>
      <c r="J69" s="11" t="s">
        <v>15</v>
      </c>
      <c r="K69" s="11" t="s">
        <v>16</v>
      </c>
      <c r="L69" s="11" t="s">
        <v>17</v>
      </c>
      <c r="M69" s="11" t="s">
        <v>19</v>
      </c>
      <c r="N69" s="5" t="s">
        <v>27</v>
      </c>
    </row>
    <row r="70" spans="1:14" ht="18" customHeight="1" x14ac:dyDescent="0.15">
      <c r="C70" s="9" t="s">
        <v>89</v>
      </c>
      <c r="J70" s="30" t="s">
        <v>20</v>
      </c>
      <c r="K70" s="37">
        <v>12</v>
      </c>
      <c r="L70" s="31">
        <v>133</v>
      </c>
      <c r="M70" s="38"/>
      <c r="N70" s="9">
        <f>CEILING(L70,K70)/K70</f>
        <v>12</v>
      </c>
    </row>
    <row r="71" spans="1:14" ht="18" customHeight="1" x14ac:dyDescent="0.15">
      <c r="C71" s="9" t="s">
        <v>90</v>
      </c>
      <c r="J71" s="30" t="s">
        <v>28</v>
      </c>
      <c r="K71" s="37">
        <v>6</v>
      </c>
      <c r="L71" s="31">
        <v>23</v>
      </c>
      <c r="M71" s="38"/>
      <c r="N71" s="9">
        <f>CEILING(L71,K71)/K71</f>
        <v>4</v>
      </c>
    </row>
    <row r="72" spans="1:14" ht="18" customHeight="1" x14ac:dyDescent="0.15">
      <c r="C72" s="9" t="s">
        <v>91</v>
      </c>
      <c r="J72" s="30" t="s">
        <v>22</v>
      </c>
      <c r="K72" s="37">
        <v>24</v>
      </c>
      <c r="L72" s="31">
        <v>51</v>
      </c>
      <c r="M72" s="38"/>
      <c r="N72" s="9">
        <f>CEILING(L72,K72)/K72</f>
        <v>3</v>
      </c>
    </row>
    <row r="73" spans="1:14" ht="18" customHeight="1" x14ac:dyDescent="0.15">
      <c r="C73" s="9" t="s">
        <v>29</v>
      </c>
    </row>
    <row r="76" spans="1:14" ht="18" customHeight="1" x14ac:dyDescent="0.15">
      <c r="C76" s="14"/>
    </row>
    <row r="83" spans="2:14" ht="18" customHeight="1" x14ac:dyDescent="0.15">
      <c r="B83" s="112" t="s">
        <v>99</v>
      </c>
      <c r="C83" s="112"/>
      <c r="D83" s="112"/>
      <c r="E83" s="112"/>
      <c r="F83" s="112"/>
      <c r="J83" s="112" t="s">
        <v>99</v>
      </c>
      <c r="K83" s="112"/>
      <c r="L83" s="112"/>
      <c r="M83" s="112"/>
      <c r="N83" s="112"/>
    </row>
    <row r="85" spans="2:14" ht="18" customHeight="1" x14ac:dyDescent="0.15">
      <c r="B85" s="29" t="s">
        <v>88</v>
      </c>
      <c r="J85" s="29" t="s">
        <v>88</v>
      </c>
    </row>
    <row r="88" spans="2:14" ht="18" customHeight="1" x14ac:dyDescent="0.15">
      <c r="B88" s="39" t="s">
        <v>30</v>
      </c>
      <c r="C88" s="40"/>
      <c r="D88" s="40"/>
      <c r="E88" s="40"/>
      <c r="F88" s="40"/>
      <c r="J88" s="39" t="s">
        <v>30</v>
      </c>
      <c r="K88" s="40"/>
      <c r="L88" s="40"/>
      <c r="M88" s="40"/>
      <c r="N88" s="40"/>
    </row>
    <row r="89" spans="2:14" ht="18" customHeight="1" thickBot="1" x14ac:dyDescent="0.2">
      <c r="B89" s="6" t="s">
        <v>31</v>
      </c>
      <c r="C89" s="6" t="s">
        <v>32</v>
      </c>
      <c r="D89" s="7" t="s">
        <v>33</v>
      </c>
      <c r="E89" s="6" t="s">
        <v>34</v>
      </c>
      <c r="F89" s="6" t="s">
        <v>35</v>
      </c>
      <c r="G89" s="10"/>
      <c r="H89" s="10"/>
      <c r="I89" s="10"/>
      <c r="J89" s="6" t="s">
        <v>31</v>
      </c>
      <c r="K89" s="6" t="s">
        <v>32</v>
      </c>
      <c r="L89" s="7" t="s">
        <v>33</v>
      </c>
      <c r="M89" s="6" t="s">
        <v>34</v>
      </c>
      <c r="N89" s="6" t="s">
        <v>35</v>
      </c>
    </row>
    <row r="90" spans="2:14" ht="18" customHeight="1" x14ac:dyDescent="0.15">
      <c r="B90" s="41" t="s">
        <v>36</v>
      </c>
      <c r="C90" s="42">
        <v>12306</v>
      </c>
      <c r="D90" s="42">
        <v>60</v>
      </c>
      <c r="E90" s="43">
        <f>CEILING(C90,D90)</f>
        <v>12360</v>
      </c>
      <c r="F90" s="43">
        <f>E90/D90</f>
        <v>206</v>
      </c>
      <c r="J90" s="41" t="s">
        <v>36</v>
      </c>
      <c r="K90" s="42">
        <v>12306</v>
      </c>
      <c r="L90" s="42">
        <v>60</v>
      </c>
      <c r="M90" s="43"/>
      <c r="N90" s="43"/>
    </row>
    <row r="91" spans="2:14" ht="18" customHeight="1" x14ac:dyDescent="0.15">
      <c r="B91" s="9" t="s">
        <v>37</v>
      </c>
      <c r="C91" s="44">
        <v>26400</v>
      </c>
      <c r="D91" s="44">
        <v>120</v>
      </c>
      <c r="E91" s="43">
        <f>CEILING(C91,D91)</f>
        <v>26400</v>
      </c>
      <c r="F91" s="43">
        <f>E91/D91</f>
        <v>220</v>
      </c>
      <c r="J91" s="9" t="s">
        <v>37</v>
      </c>
      <c r="K91" s="44">
        <v>26400</v>
      </c>
      <c r="L91" s="44">
        <v>120</v>
      </c>
      <c r="M91" s="43"/>
      <c r="N91" s="43"/>
    </row>
    <row r="92" spans="2:14" ht="18" customHeight="1" x14ac:dyDescent="0.15">
      <c r="B92" s="40" t="s">
        <v>38</v>
      </c>
      <c r="C92" s="44">
        <v>5847</v>
      </c>
      <c r="D92" s="44">
        <v>240</v>
      </c>
      <c r="E92" s="43">
        <f>CEILING(C92,D92)</f>
        <v>6000</v>
      </c>
      <c r="F92" s="45">
        <f>E92/D92</f>
        <v>25</v>
      </c>
      <c r="J92" s="40" t="s">
        <v>38</v>
      </c>
      <c r="K92" s="44">
        <v>5847</v>
      </c>
      <c r="L92" s="44">
        <v>240</v>
      </c>
      <c r="M92" s="43"/>
      <c r="N92" s="45"/>
    </row>
    <row r="93" spans="2:14" ht="18" customHeight="1" x14ac:dyDescent="0.15">
      <c r="B93" s="40" t="s">
        <v>39</v>
      </c>
      <c r="C93" s="44">
        <v>68920</v>
      </c>
      <c r="D93" s="44">
        <v>480</v>
      </c>
      <c r="E93" s="43">
        <f>CEILING(C93,D93)</f>
        <v>69120</v>
      </c>
      <c r="F93" s="45">
        <f>E93/D93</f>
        <v>144</v>
      </c>
      <c r="J93" s="40" t="s">
        <v>39</v>
      </c>
      <c r="K93" s="44">
        <v>68920</v>
      </c>
      <c r="L93" s="44">
        <v>480</v>
      </c>
      <c r="M93" s="43"/>
      <c r="N93" s="45"/>
    </row>
    <row r="96" spans="2:14" ht="18" customHeight="1" x14ac:dyDescent="0.15">
      <c r="B96" s="112" t="s">
        <v>100</v>
      </c>
      <c r="C96" s="112"/>
      <c r="D96" s="112"/>
      <c r="E96" s="112"/>
      <c r="F96" s="112"/>
      <c r="J96" s="112" t="s">
        <v>100</v>
      </c>
      <c r="K96" s="112"/>
      <c r="L96" s="112"/>
      <c r="M96" s="112"/>
      <c r="N96" s="112"/>
    </row>
    <row r="98" spans="2:15" ht="18" customHeight="1" x14ac:dyDescent="0.15">
      <c r="B98" s="29" t="s">
        <v>88</v>
      </c>
      <c r="J98" s="29" t="s">
        <v>88</v>
      </c>
    </row>
    <row r="103" spans="2:15" ht="18" customHeight="1" x14ac:dyDescent="0.15">
      <c r="C103" s="48" t="s">
        <v>40</v>
      </c>
      <c r="D103" s="48" t="s">
        <v>41</v>
      </c>
      <c r="E103" s="48" t="s">
        <v>17</v>
      </c>
      <c r="F103" s="48" t="s">
        <v>42</v>
      </c>
      <c r="L103" s="48" t="s">
        <v>40</v>
      </c>
      <c r="M103" s="48" t="s">
        <v>41</v>
      </c>
      <c r="N103" s="48" t="s">
        <v>17</v>
      </c>
      <c r="O103" s="48" t="s">
        <v>42</v>
      </c>
    </row>
    <row r="104" spans="2:15" ht="18" customHeight="1" x14ac:dyDescent="0.15">
      <c r="C104" s="49" t="s">
        <v>20</v>
      </c>
      <c r="D104" s="50">
        <v>12</v>
      </c>
      <c r="E104" s="50">
        <v>1219</v>
      </c>
      <c r="F104" s="51">
        <f t="shared" ref="F104:F109" si="0">CEILING(E104,D104)/D104</f>
        <v>102</v>
      </c>
      <c r="L104" s="49" t="s">
        <v>20</v>
      </c>
      <c r="M104" s="50">
        <v>12</v>
      </c>
      <c r="N104" s="50">
        <v>1219</v>
      </c>
      <c r="O104" s="52"/>
    </row>
    <row r="105" spans="2:15" ht="18" customHeight="1" x14ac:dyDescent="0.15">
      <c r="C105" s="53" t="s">
        <v>22</v>
      </c>
      <c r="D105" s="54">
        <v>10</v>
      </c>
      <c r="E105" s="54">
        <v>643</v>
      </c>
      <c r="F105" s="55">
        <f t="shared" si="0"/>
        <v>65</v>
      </c>
      <c r="L105" s="53" t="s">
        <v>22</v>
      </c>
      <c r="M105" s="54">
        <v>10</v>
      </c>
      <c r="N105" s="54">
        <v>643</v>
      </c>
      <c r="O105" s="56"/>
    </row>
    <row r="106" spans="2:15" ht="18" customHeight="1" x14ac:dyDescent="0.15">
      <c r="C106" s="57" t="s">
        <v>43</v>
      </c>
      <c r="D106" s="58">
        <v>5</v>
      </c>
      <c r="E106" s="58">
        <v>876</v>
      </c>
      <c r="F106" s="59">
        <f t="shared" si="0"/>
        <v>176</v>
      </c>
      <c r="L106" s="57" t="s">
        <v>43</v>
      </c>
      <c r="M106" s="58">
        <v>5</v>
      </c>
      <c r="N106" s="58">
        <v>876</v>
      </c>
      <c r="O106" s="60"/>
    </row>
    <row r="107" spans="2:15" ht="18" customHeight="1" x14ac:dyDescent="0.15">
      <c r="C107" s="57" t="s">
        <v>44</v>
      </c>
      <c r="D107" s="58">
        <v>6</v>
      </c>
      <c r="E107" s="58">
        <v>69</v>
      </c>
      <c r="F107" s="59">
        <f t="shared" si="0"/>
        <v>12</v>
      </c>
      <c r="L107" s="57" t="s">
        <v>44</v>
      </c>
      <c r="M107" s="58">
        <v>6</v>
      </c>
      <c r="N107" s="58">
        <v>69</v>
      </c>
      <c r="O107" s="60"/>
    </row>
    <row r="108" spans="2:15" ht="18" customHeight="1" x14ac:dyDescent="0.15">
      <c r="C108" s="57" t="s">
        <v>45</v>
      </c>
      <c r="D108" s="58">
        <v>100</v>
      </c>
      <c r="E108" s="58">
        <v>3897</v>
      </c>
      <c r="F108" s="59">
        <f t="shared" si="0"/>
        <v>39</v>
      </c>
      <c r="L108" s="57" t="s">
        <v>45</v>
      </c>
      <c r="M108" s="58">
        <v>100</v>
      </c>
      <c r="N108" s="58">
        <v>3897</v>
      </c>
      <c r="O108" s="60"/>
    </row>
    <row r="109" spans="2:15" ht="18" customHeight="1" x14ac:dyDescent="0.15">
      <c r="C109" s="61" t="s">
        <v>46</v>
      </c>
      <c r="D109" s="62">
        <v>24</v>
      </c>
      <c r="E109" s="62">
        <v>812</v>
      </c>
      <c r="F109" s="63">
        <f t="shared" si="0"/>
        <v>34</v>
      </c>
      <c r="L109" s="61" t="s">
        <v>46</v>
      </c>
      <c r="M109" s="62">
        <v>24</v>
      </c>
      <c r="N109" s="62">
        <v>812</v>
      </c>
      <c r="O109" s="64"/>
    </row>
    <row r="110" spans="2:15" ht="18" customHeight="1" x14ac:dyDescent="0.15">
      <c r="C110" s="65" t="s">
        <v>47</v>
      </c>
      <c r="D110" s="66" t="s">
        <v>48</v>
      </c>
      <c r="E110" s="67">
        <f>SUM(E104:E109)</f>
        <v>7516</v>
      </c>
      <c r="F110" s="63">
        <f>SUM(F104:F109)</f>
        <v>428</v>
      </c>
      <c r="L110" s="65" t="s">
        <v>47</v>
      </c>
      <c r="M110" s="66" t="s">
        <v>49</v>
      </c>
      <c r="N110" s="67">
        <f>SUM(N104:N109)</f>
        <v>7516</v>
      </c>
      <c r="O110" s="68"/>
    </row>
    <row r="113" spans="2:14" ht="18" customHeight="1" x14ac:dyDescent="0.15">
      <c r="B113" s="112" t="s">
        <v>101</v>
      </c>
      <c r="C113" s="112"/>
      <c r="D113" s="112"/>
      <c r="E113" s="112"/>
      <c r="F113" s="112"/>
      <c r="J113" s="112" t="s">
        <v>101</v>
      </c>
      <c r="K113" s="112"/>
      <c r="L113" s="112"/>
      <c r="M113" s="112"/>
      <c r="N113" s="112"/>
    </row>
    <row r="115" spans="2:14" ht="18" customHeight="1" x14ac:dyDescent="0.15">
      <c r="B115" s="29" t="s">
        <v>92</v>
      </c>
      <c r="J115" s="29" t="s">
        <v>92</v>
      </c>
    </row>
    <row r="116" spans="2:14" ht="18" customHeight="1" x14ac:dyDescent="0.15">
      <c r="C116" s="9" t="s">
        <v>50</v>
      </c>
      <c r="K116" s="9" t="s">
        <v>50</v>
      </c>
    </row>
    <row r="121" spans="2:14" ht="18" customHeight="1" x14ac:dyDescent="0.15">
      <c r="C121" s="69"/>
      <c r="D121" s="113" t="s">
        <v>51</v>
      </c>
      <c r="E121" s="114"/>
      <c r="L121" s="69"/>
      <c r="M121" s="113" t="s">
        <v>51</v>
      </c>
      <c r="N121" s="114"/>
    </row>
    <row r="122" spans="2:14" ht="18" customHeight="1" x14ac:dyDescent="0.15">
      <c r="C122" s="69"/>
      <c r="D122" s="103" t="s">
        <v>52</v>
      </c>
      <c r="E122" s="105" t="s">
        <v>53</v>
      </c>
      <c r="L122" s="69"/>
      <c r="M122" s="103" t="s">
        <v>52</v>
      </c>
      <c r="N122" s="105" t="s">
        <v>53</v>
      </c>
    </row>
    <row r="123" spans="2:14" ht="18" customHeight="1" x14ac:dyDescent="0.15">
      <c r="C123" s="70" t="s">
        <v>54</v>
      </c>
      <c r="D123" s="104" t="s">
        <v>55</v>
      </c>
      <c r="E123" s="106" t="s">
        <v>55</v>
      </c>
      <c r="L123" s="70" t="s">
        <v>54</v>
      </c>
      <c r="M123" s="104" t="s">
        <v>55</v>
      </c>
      <c r="N123" s="106" t="s">
        <v>55</v>
      </c>
    </row>
    <row r="124" spans="2:14" ht="18" customHeight="1" x14ac:dyDescent="0.15">
      <c r="C124" s="71">
        <v>0.63055555555555554</v>
      </c>
      <c r="D124" s="72">
        <f>CEILING(C124,"00:15")</f>
        <v>0.63541666666666663</v>
      </c>
      <c r="E124" s="72">
        <f>CEILING(C124,"00:30")</f>
        <v>0.64583333333333326</v>
      </c>
      <c r="L124" s="71">
        <v>0.63055555555555554</v>
      </c>
      <c r="M124" s="72"/>
      <c r="N124" s="72"/>
    </row>
    <row r="125" spans="2:14" ht="18" customHeight="1" x14ac:dyDescent="0.15">
      <c r="C125" s="71">
        <v>0.14930555555555555</v>
      </c>
      <c r="D125" s="72">
        <f t="shared" ref="D125:D130" si="1">CEILING(C125,"00:15")</f>
        <v>0.15625</v>
      </c>
      <c r="E125" s="72">
        <f t="shared" ref="E125:E130" si="2">CEILING(C125,"00:30")</f>
        <v>0.16666666666666666</v>
      </c>
      <c r="L125" s="71">
        <v>0.14930555555555555</v>
      </c>
      <c r="M125" s="72"/>
      <c r="N125" s="72"/>
    </row>
    <row r="126" spans="2:14" ht="18" customHeight="1" x14ac:dyDescent="0.15">
      <c r="C126" s="71">
        <v>0.21041666666666667</v>
      </c>
      <c r="D126" s="72">
        <f t="shared" si="1"/>
        <v>0.21875</v>
      </c>
      <c r="E126" s="72">
        <f t="shared" si="2"/>
        <v>0.22916666666666666</v>
      </c>
      <c r="L126" s="71">
        <v>0.21041666666666667</v>
      </c>
      <c r="M126" s="72"/>
      <c r="N126" s="72"/>
    </row>
    <row r="127" spans="2:14" ht="18" customHeight="1" x14ac:dyDescent="0.15">
      <c r="C127" s="71">
        <v>0.28958333333333336</v>
      </c>
      <c r="D127" s="72">
        <f t="shared" si="1"/>
        <v>0.29166666666666663</v>
      </c>
      <c r="E127" s="72">
        <f t="shared" si="2"/>
        <v>0.29166666666666663</v>
      </c>
      <c r="L127" s="71">
        <v>0.28958333333333336</v>
      </c>
      <c r="M127" s="72"/>
      <c r="N127" s="72"/>
    </row>
    <row r="128" spans="2:14" ht="18" customHeight="1" x14ac:dyDescent="0.15">
      <c r="C128" s="71">
        <v>0.47361111111111115</v>
      </c>
      <c r="D128" s="72">
        <f t="shared" si="1"/>
        <v>0.47916666666666663</v>
      </c>
      <c r="E128" s="72">
        <f t="shared" si="2"/>
        <v>0.47916666666666663</v>
      </c>
      <c r="L128" s="71">
        <v>0.47361111111111115</v>
      </c>
      <c r="M128" s="72"/>
      <c r="N128" s="72"/>
    </row>
    <row r="129" spans="2:14" ht="18" customHeight="1" x14ac:dyDescent="0.15">
      <c r="C129" s="71">
        <v>0.69652777777777775</v>
      </c>
      <c r="D129" s="72">
        <f t="shared" si="1"/>
        <v>0.69791666666666663</v>
      </c>
      <c r="E129" s="72">
        <f t="shared" si="2"/>
        <v>0.70833333333333326</v>
      </c>
      <c r="L129" s="71">
        <v>0.69652777777777775</v>
      </c>
      <c r="M129" s="72"/>
      <c r="N129" s="72"/>
    </row>
    <row r="130" spans="2:14" ht="18" customHeight="1" x14ac:dyDescent="0.15">
      <c r="C130" s="71">
        <v>0.84583333333333333</v>
      </c>
      <c r="D130" s="72">
        <f t="shared" si="1"/>
        <v>0.85416666666666663</v>
      </c>
      <c r="E130" s="72">
        <f t="shared" si="2"/>
        <v>0.85416666666666663</v>
      </c>
      <c r="L130" s="71">
        <v>0.84583333333333333</v>
      </c>
      <c r="M130" s="72"/>
      <c r="N130" s="72"/>
    </row>
    <row r="133" spans="2:14" ht="18" customHeight="1" x14ac:dyDescent="0.15">
      <c r="B133" s="46" t="s">
        <v>82</v>
      </c>
      <c r="C133" s="47"/>
      <c r="D133" s="47"/>
      <c r="E133" s="47"/>
      <c r="F133" s="47"/>
      <c r="J133" s="46" t="s">
        <v>82</v>
      </c>
      <c r="K133" s="47"/>
      <c r="L133" s="47"/>
      <c r="M133" s="47"/>
      <c r="N133" s="47"/>
    </row>
    <row r="135" spans="2:14" ht="18" customHeight="1" x14ac:dyDescent="0.15">
      <c r="B135" s="29" t="s">
        <v>92</v>
      </c>
      <c r="J135" s="29" t="s">
        <v>92</v>
      </c>
    </row>
    <row r="137" spans="2:14" ht="18" customHeight="1" x14ac:dyDescent="0.15">
      <c r="C137" s="69" t="s">
        <v>56</v>
      </c>
      <c r="D137" s="69"/>
      <c r="E137" s="69"/>
      <c r="F137" s="69"/>
      <c r="G137" s="69"/>
      <c r="H137" s="69"/>
      <c r="J137" s="69" t="s">
        <v>56</v>
      </c>
    </row>
    <row r="138" spans="2:14" ht="18" customHeight="1" x14ac:dyDescent="0.15">
      <c r="C138" s="73" t="s">
        <v>93</v>
      </c>
      <c r="D138" s="69"/>
      <c r="E138" s="69"/>
      <c r="F138" s="69"/>
      <c r="G138" s="69"/>
      <c r="H138" s="69"/>
      <c r="J138" s="73" t="s">
        <v>93</v>
      </c>
    </row>
    <row r="144" spans="2:14" ht="18" customHeight="1" x14ac:dyDescent="0.15">
      <c r="B144" s="65" t="s">
        <v>15</v>
      </c>
      <c r="C144" s="74" t="s">
        <v>57</v>
      </c>
      <c r="D144" s="107" t="s">
        <v>58</v>
      </c>
      <c r="E144" s="108" t="s">
        <v>59</v>
      </c>
      <c r="F144" s="109" t="s">
        <v>60</v>
      </c>
    </row>
    <row r="145" spans="2:14" ht="18" customHeight="1" x14ac:dyDescent="0.15">
      <c r="B145" s="65" t="s">
        <v>61</v>
      </c>
      <c r="C145" s="75">
        <v>1712</v>
      </c>
      <c r="D145" s="76">
        <v>0.38</v>
      </c>
      <c r="E145" s="77">
        <f t="shared" ref="E145:E151" si="3">CEILING(C145/(1-D145),100)</f>
        <v>2800</v>
      </c>
      <c r="F145" s="78">
        <f>(E145-C145)/E145</f>
        <v>0.38857142857142857</v>
      </c>
    </row>
    <row r="146" spans="2:14" ht="18" customHeight="1" x14ac:dyDescent="0.15">
      <c r="B146" s="65" t="s">
        <v>62</v>
      </c>
      <c r="C146" s="75">
        <v>769</v>
      </c>
      <c r="D146" s="76">
        <v>0.41</v>
      </c>
      <c r="E146" s="77">
        <f t="shared" si="3"/>
        <v>1400</v>
      </c>
      <c r="F146" s="78">
        <f t="shared" ref="F146:F151" si="4">(E146-C146)/E146</f>
        <v>0.45071428571428573</v>
      </c>
    </row>
    <row r="147" spans="2:14" ht="18" customHeight="1" x14ac:dyDescent="0.15">
      <c r="B147" s="65" t="s">
        <v>63</v>
      </c>
      <c r="C147" s="75">
        <v>2014</v>
      </c>
      <c r="D147" s="76">
        <v>0.28999999999999998</v>
      </c>
      <c r="E147" s="77">
        <f t="shared" si="3"/>
        <v>2900</v>
      </c>
      <c r="F147" s="78">
        <f t="shared" si="4"/>
        <v>0.30551724137931036</v>
      </c>
    </row>
    <row r="148" spans="2:14" ht="18" customHeight="1" x14ac:dyDescent="0.15">
      <c r="B148" s="65" t="s">
        <v>64</v>
      </c>
      <c r="C148" s="75">
        <v>389</v>
      </c>
      <c r="D148" s="76">
        <v>0.49</v>
      </c>
      <c r="E148" s="77">
        <f t="shared" si="3"/>
        <v>800</v>
      </c>
      <c r="F148" s="78">
        <f t="shared" si="4"/>
        <v>0.51375000000000004</v>
      </c>
    </row>
    <row r="149" spans="2:14" ht="18" customHeight="1" x14ac:dyDescent="0.15">
      <c r="B149" s="65" t="s">
        <v>65</v>
      </c>
      <c r="C149" s="75">
        <v>2841</v>
      </c>
      <c r="D149" s="76">
        <v>0.45</v>
      </c>
      <c r="E149" s="77">
        <f t="shared" si="3"/>
        <v>5200</v>
      </c>
      <c r="F149" s="78">
        <f t="shared" si="4"/>
        <v>0.45365384615384613</v>
      </c>
      <c r="K149" s="115" t="s">
        <v>13</v>
      </c>
      <c r="L149" s="115"/>
      <c r="M149" s="115"/>
      <c r="N149" s="115"/>
    </row>
    <row r="150" spans="2:14" ht="18" customHeight="1" x14ac:dyDescent="0.15">
      <c r="B150" s="65" t="s">
        <v>66</v>
      </c>
      <c r="C150" s="75">
        <v>942</v>
      </c>
      <c r="D150" s="76">
        <v>0.28999999999999998</v>
      </c>
      <c r="E150" s="77">
        <f t="shared" si="3"/>
        <v>1400</v>
      </c>
      <c r="F150" s="78">
        <f t="shared" si="4"/>
        <v>0.32714285714285712</v>
      </c>
    </row>
    <row r="151" spans="2:14" ht="18" customHeight="1" x14ac:dyDescent="0.15">
      <c r="B151" s="65" t="s">
        <v>67</v>
      </c>
      <c r="C151" s="75">
        <v>823</v>
      </c>
      <c r="D151" s="76">
        <v>0.51</v>
      </c>
      <c r="E151" s="77">
        <f t="shared" si="3"/>
        <v>1700</v>
      </c>
      <c r="F151" s="78">
        <f t="shared" si="4"/>
        <v>0.51588235294117646</v>
      </c>
      <c r="J151" s="65" t="s">
        <v>15</v>
      </c>
      <c r="K151" s="74" t="s">
        <v>57</v>
      </c>
      <c r="L151" s="107" t="s">
        <v>58</v>
      </c>
      <c r="M151" s="108" t="s">
        <v>59</v>
      </c>
      <c r="N151" s="109" t="s">
        <v>60</v>
      </c>
    </row>
    <row r="152" spans="2:14" ht="18" customHeight="1" x14ac:dyDescent="0.15">
      <c r="J152" s="65" t="s">
        <v>68</v>
      </c>
      <c r="K152" s="75">
        <v>1712</v>
      </c>
      <c r="L152" s="79">
        <v>0.38</v>
      </c>
      <c r="M152" s="80"/>
      <c r="N152" s="81"/>
    </row>
    <row r="153" spans="2:14" ht="18" customHeight="1" x14ac:dyDescent="0.15">
      <c r="J153" s="65" t="s">
        <v>69</v>
      </c>
      <c r="K153" s="75">
        <v>769</v>
      </c>
      <c r="L153" s="79">
        <v>0.41</v>
      </c>
      <c r="M153" s="80"/>
      <c r="N153" s="81"/>
    </row>
    <row r="154" spans="2:14" ht="18" customHeight="1" x14ac:dyDescent="0.15">
      <c r="J154" s="65" t="s">
        <v>63</v>
      </c>
      <c r="K154" s="75">
        <v>2014</v>
      </c>
      <c r="L154" s="79">
        <v>0.28999999999999998</v>
      </c>
      <c r="M154" s="80"/>
      <c r="N154" s="81"/>
    </row>
    <row r="155" spans="2:14" ht="18" customHeight="1" x14ac:dyDescent="0.15">
      <c r="J155" s="65" t="s">
        <v>64</v>
      </c>
      <c r="K155" s="75">
        <v>389</v>
      </c>
      <c r="L155" s="79">
        <v>0.49</v>
      </c>
      <c r="M155" s="80"/>
      <c r="N155" s="81"/>
    </row>
    <row r="156" spans="2:14" ht="18" customHeight="1" x14ac:dyDescent="0.15">
      <c r="J156" s="65" t="s">
        <v>65</v>
      </c>
      <c r="K156" s="75">
        <v>2841</v>
      </c>
      <c r="L156" s="79">
        <v>0.45</v>
      </c>
      <c r="M156" s="80"/>
      <c r="N156" s="81"/>
    </row>
    <row r="157" spans="2:14" ht="18" customHeight="1" x14ac:dyDescent="0.15">
      <c r="J157" s="65" t="s">
        <v>66</v>
      </c>
      <c r="K157" s="75">
        <v>942</v>
      </c>
      <c r="L157" s="79">
        <v>0.28999999999999998</v>
      </c>
      <c r="M157" s="80"/>
      <c r="N157" s="81"/>
    </row>
    <row r="158" spans="2:14" ht="18" customHeight="1" x14ac:dyDescent="0.15">
      <c r="J158" s="65" t="s">
        <v>70</v>
      </c>
      <c r="K158" s="75">
        <v>823</v>
      </c>
      <c r="L158" s="79">
        <v>0.51</v>
      </c>
      <c r="M158" s="80"/>
      <c r="N158" s="81"/>
    </row>
    <row r="159" spans="2:14" ht="18" customHeight="1" x14ac:dyDescent="0.15">
      <c r="J159" s="82"/>
      <c r="K159" s="83"/>
      <c r="L159" s="84"/>
      <c r="M159" s="85"/>
      <c r="N159" s="86"/>
    </row>
    <row r="162" spans="2:14" ht="18" customHeight="1" x14ac:dyDescent="0.15">
      <c r="B162" s="112" t="s">
        <v>102</v>
      </c>
      <c r="C162" s="112"/>
      <c r="D162" s="112"/>
      <c r="E162" s="112"/>
      <c r="F162" s="112"/>
      <c r="J162" s="112" t="s">
        <v>102</v>
      </c>
      <c r="K162" s="112"/>
      <c r="L162" s="112"/>
      <c r="M162" s="112"/>
      <c r="N162" s="112"/>
    </row>
    <row r="164" spans="2:14" ht="18" customHeight="1" x14ac:dyDescent="0.15">
      <c r="B164" s="29" t="s">
        <v>92</v>
      </c>
      <c r="J164" s="29" t="s">
        <v>92</v>
      </c>
    </row>
    <row r="166" spans="2:14" ht="18" customHeight="1" x14ac:dyDescent="0.15">
      <c r="B166" s="15" t="s">
        <v>94</v>
      </c>
    </row>
    <row r="170" spans="2:14" ht="18" customHeight="1" x14ac:dyDescent="0.15">
      <c r="B170" s="9" t="s">
        <v>71</v>
      </c>
      <c r="E170" s="8" t="s">
        <v>72</v>
      </c>
      <c r="F170" s="87">
        <v>970</v>
      </c>
    </row>
    <row r="171" spans="2:14" ht="18" customHeight="1" x14ac:dyDescent="0.15">
      <c r="B171" s="13" t="s">
        <v>73</v>
      </c>
      <c r="C171" s="13" t="s">
        <v>74</v>
      </c>
      <c r="D171" s="13" t="s">
        <v>75</v>
      </c>
      <c r="E171" s="13" t="s">
        <v>76</v>
      </c>
      <c r="F171" s="13" t="s">
        <v>77</v>
      </c>
    </row>
    <row r="172" spans="2:14" ht="18" customHeight="1" x14ac:dyDescent="0.15">
      <c r="B172" s="88">
        <v>42979</v>
      </c>
      <c r="C172" s="89">
        <v>0.42569444444444443</v>
      </c>
      <c r="D172" s="89">
        <v>0.74583333333333324</v>
      </c>
      <c r="E172" s="90">
        <f>D172-C172</f>
        <v>0.32013888888888881</v>
      </c>
      <c r="F172" s="91">
        <f>CEILING(E172,"00:10")</f>
        <v>0.3263888888888889</v>
      </c>
    </row>
    <row r="173" spans="2:14" ht="18" customHeight="1" x14ac:dyDescent="0.15">
      <c r="B173" s="88">
        <v>42980</v>
      </c>
      <c r="C173" s="89">
        <v>0.39166666666666666</v>
      </c>
      <c r="D173" s="89">
        <v>0.75</v>
      </c>
      <c r="E173" s="90">
        <f t="shared" ref="E173:E182" si="5">D173-C173</f>
        <v>0.35833333333333334</v>
      </c>
      <c r="F173" s="91">
        <f t="shared" ref="F173:F182" si="6">CEILING(E173,"00:10")</f>
        <v>0.3611111111111111</v>
      </c>
    </row>
    <row r="174" spans="2:14" ht="18" customHeight="1" x14ac:dyDescent="0.15">
      <c r="B174" s="88">
        <v>42981</v>
      </c>
      <c r="C174" s="92">
        <v>0.52916666666666667</v>
      </c>
      <c r="D174" s="92">
        <v>0.70833333333333337</v>
      </c>
      <c r="E174" s="90">
        <f t="shared" si="5"/>
        <v>0.1791666666666667</v>
      </c>
      <c r="F174" s="91">
        <f t="shared" si="6"/>
        <v>0.18055555555555555</v>
      </c>
    </row>
    <row r="175" spans="2:14" ht="18" customHeight="1" x14ac:dyDescent="0.15">
      <c r="B175" s="88">
        <v>42982</v>
      </c>
      <c r="C175" s="93"/>
      <c r="D175" s="93"/>
      <c r="E175" s="94">
        <f t="shared" si="5"/>
        <v>0</v>
      </c>
      <c r="F175" s="91">
        <f t="shared" si="6"/>
        <v>0</v>
      </c>
    </row>
    <row r="176" spans="2:14" ht="18" customHeight="1" x14ac:dyDescent="0.15">
      <c r="B176" s="88">
        <v>42983</v>
      </c>
      <c r="C176" s="92">
        <v>0.48125000000000001</v>
      </c>
      <c r="D176" s="92">
        <v>0.66388888888888886</v>
      </c>
      <c r="E176" s="90">
        <f t="shared" si="5"/>
        <v>0.18263888888888885</v>
      </c>
      <c r="F176" s="91">
        <f t="shared" si="6"/>
        <v>0.1875</v>
      </c>
    </row>
    <row r="177" spans="2:14" ht="18" customHeight="1" x14ac:dyDescent="0.15">
      <c r="B177" s="88">
        <v>42984</v>
      </c>
      <c r="C177" s="92">
        <v>0.48333333333333334</v>
      </c>
      <c r="D177" s="92">
        <v>0.75694444444444453</v>
      </c>
      <c r="E177" s="90">
        <f t="shared" si="5"/>
        <v>0.27361111111111119</v>
      </c>
      <c r="F177" s="91">
        <f t="shared" si="6"/>
        <v>0.27777777777777779</v>
      </c>
    </row>
    <row r="178" spans="2:14" ht="18" customHeight="1" x14ac:dyDescent="0.15">
      <c r="B178" s="88">
        <v>42985</v>
      </c>
      <c r="C178" s="92">
        <v>0.41388888888888892</v>
      </c>
      <c r="D178" s="92">
        <v>0.77986111111111101</v>
      </c>
      <c r="E178" s="90">
        <f t="shared" si="5"/>
        <v>0.36597222222222209</v>
      </c>
      <c r="F178" s="91">
        <f t="shared" si="6"/>
        <v>0.36805555555555552</v>
      </c>
    </row>
    <row r="179" spans="2:14" ht="18" customHeight="1" x14ac:dyDescent="0.15">
      <c r="B179" s="88">
        <v>42986</v>
      </c>
      <c r="C179" s="92">
        <v>0.48749999999999999</v>
      </c>
      <c r="D179" s="92">
        <v>0.7583333333333333</v>
      </c>
      <c r="E179" s="90">
        <f t="shared" si="5"/>
        <v>0.27083333333333331</v>
      </c>
      <c r="F179" s="91">
        <f t="shared" si="6"/>
        <v>0.27083333333333331</v>
      </c>
    </row>
    <row r="180" spans="2:14" ht="18" customHeight="1" x14ac:dyDescent="0.15">
      <c r="B180" s="88">
        <v>42987</v>
      </c>
      <c r="C180" s="92">
        <v>0.56597222222222221</v>
      </c>
      <c r="D180" s="92">
        <v>0.81319444444444444</v>
      </c>
      <c r="E180" s="90">
        <f t="shared" si="5"/>
        <v>0.24722222222222223</v>
      </c>
      <c r="F180" s="91">
        <f t="shared" si="6"/>
        <v>0.25</v>
      </c>
    </row>
    <row r="181" spans="2:14" ht="18" customHeight="1" x14ac:dyDescent="0.15">
      <c r="B181" s="88">
        <v>42988</v>
      </c>
      <c r="C181" s="89">
        <v>0.43541666666666662</v>
      </c>
      <c r="D181" s="89">
        <v>0.74513888888888891</v>
      </c>
      <c r="E181" s="90">
        <f t="shared" si="5"/>
        <v>0.30972222222222229</v>
      </c>
      <c r="F181" s="91">
        <f t="shared" si="6"/>
        <v>0.3125</v>
      </c>
    </row>
    <row r="182" spans="2:14" ht="18" customHeight="1" x14ac:dyDescent="0.15">
      <c r="B182" s="88">
        <v>42989</v>
      </c>
      <c r="C182" s="95">
        <v>0.38194444444444442</v>
      </c>
      <c r="D182" s="89">
        <v>0.75</v>
      </c>
      <c r="E182" s="90">
        <f t="shared" si="5"/>
        <v>0.36805555555555558</v>
      </c>
      <c r="F182" s="91">
        <f t="shared" si="6"/>
        <v>0.36805555555555552</v>
      </c>
    </row>
    <row r="183" spans="2:14" ht="18" customHeight="1" x14ac:dyDescent="0.15">
      <c r="B183" s="96"/>
      <c r="C183" s="97"/>
      <c r="D183" s="89" t="s">
        <v>78</v>
      </c>
      <c r="E183" s="110">
        <f>SUM(E172:E182)/"1:00:00"</f>
        <v>69.016666666666666</v>
      </c>
      <c r="F183" s="98">
        <f>SUM(F172:F182)</f>
        <v>2.9027777777777777</v>
      </c>
    </row>
    <row r="185" spans="2:14" ht="18" customHeight="1" x14ac:dyDescent="0.15">
      <c r="E185" s="12" t="s">
        <v>79</v>
      </c>
      <c r="F185" s="99">
        <f>F183/"1:00:00"*970</f>
        <v>67576.666666666672</v>
      </c>
    </row>
    <row r="188" spans="2:14" ht="18" customHeight="1" x14ac:dyDescent="0.15">
      <c r="J188" s="15" t="s">
        <v>95</v>
      </c>
    </row>
    <row r="190" spans="2:14" ht="18" customHeight="1" x14ac:dyDescent="0.15">
      <c r="J190" s="9" t="s">
        <v>71</v>
      </c>
      <c r="M190" s="8" t="s">
        <v>72</v>
      </c>
      <c r="N190" s="87">
        <v>970</v>
      </c>
    </row>
    <row r="191" spans="2:14" ht="18" customHeight="1" x14ac:dyDescent="0.15">
      <c r="J191" s="13" t="s">
        <v>73</v>
      </c>
      <c r="K191" s="13" t="s">
        <v>74</v>
      </c>
      <c r="L191" s="13" t="s">
        <v>75</v>
      </c>
      <c r="M191" s="13" t="s">
        <v>76</v>
      </c>
      <c r="N191" s="13" t="s">
        <v>77</v>
      </c>
    </row>
    <row r="192" spans="2:14" ht="18" customHeight="1" x14ac:dyDescent="0.15">
      <c r="J192" s="88">
        <v>42979</v>
      </c>
      <c r="K192" s="89">
        <v>0.42569444444444443</v>
      </c>
      <c r="L192" s="89">
        <v>0.74583333333333324</v>
      </c>
      <c r="M192" s="90">
        <f>L192-K192</f>
        <v>0.32013888888888881</v>
      </c>
      <c r="N192" s="81"/>
    </row>
    <row r="193" spans="10:14" ht="18" customHeight="1" x14ac:dyDescent="0.15">
      <c r="J193" s="88">
        <v>42980</v>
      </c>
      <c r="K193" s="89">
        <v>0.39166666666666666</v>
      </c>
      <c r="L193" s="89">
        <v>0.75</v>
      </c>
      <c r="M193" s="90">
        <f t="shared" ref="M193:M202" si="7">L193-K193</f>
        <v>0.35833333333333334</v>
      </c>
      <c r="N193" s="81"/>
    </row>
    <row r="194" spans="10:14" ht="18" customHeight="1" x14ac:dyDescent="0.15">
      <c r="J194" s="88">
        <v>42981</v>
      </c>
      <c r="K194" s="92">
        <v>0.52916666666666667</v>
      </c>
      <c r="L194" s="92">
        <v>0.70833333333333337</v>
      </c>
      <c r="M194" s="90">
        <f t="shared" si="7"/>
        <v>0.1791666666666667</v>
      </c>
      <c r="N194" s="81"/>
    </row>
    <row r="195" spans="10:14" ht="18" customHeight="1" x14ac:dyDescent="0.15">
      <c r="J195" s="88">
        <v>42982</v>
      </c>
      <c r="K195" s="93"/>
      <c r="L195" s="93"/>
      <c r="M195" s="94">
        <f t="shared" si="7"/>
        <v>0</v>
      </c>
      <c r="N195" s="81"/>
    </row>
    <row r="196" spans="10:14" ht="18" customHeight="1" x14ac:dyDescent="0.15">
      <c r="J196" s="88">
        <v>42983</v>
      </c>
      <c r="K196" s="92">
        <v>0.48125000000000001</v>
      </c>
      <c r="L196" s="92">
        <v>0.66388888888888886</v>
      </c>
      <c r="M196" s="90">
        <f t="shared" si="7"/>
        <v>0.18263888888888885</v>
      </c>
      <c r="N196" s="81"/>
    </row>
    <row r="197" spans="10:14" ht="18" customHeight="1" x14ac:dyDescent="0.15">
      <c r="J197" s="88">
        <v>42984</v>
      </c>
      <c r="K197" s="92">
        <v>0.48333333333333334</v>
      </c>
      <c r="L197" s="92">
        <v>0.75694444444444453</v>
      </c>
      <c r="M197" s="90">
        <f t="shared" si="7"/>
        <v>0.27361111111111119</v>
      </c>
      <c r="N197" s="81"/>
    </row>
    <row r="198" spans="10:14" ht="18" customHeight="1" x14ac:dyDescent="0.15">
      <c r="J198" s="88">
        <v>42985</v>
      </c>
      <c r="K198" s="92">
        <v>0.41388888888888892</v>
      </c>
      <c r="L198" s="92">
        <v>0.77986111111111101</v>
      </c>
      <c r="M198" s="90">
        <f t="shared" si="7"/>
        <v>0.36597222222222209</v>
      </c>
      <c r="N198" s="81"/>
    </row>
    <row r="199" spans="10:14" ht="18" customHeight="1" x14ac:dyDescent="0.15">
      <c r="J199" s="88">
        <v>42986</v>
      </c>
      <c r="K199" s="92">
        <v>0.48749999999999999</v>
      </c>
      <c r="L199" s="92">
        <v>0.7583333333333333</v>
      </c>
      <c r="M199" s="90">
        <f t="shared" si="7"/>
        <v>0.27083333333333331</v>
      </c>
      <c r="N199" s="81"/>
    </row>
    <row r="200" spans="10:14" ht="18" customHeight="1" x14ac:dyDescent="0.15">
      <c r="J200" s="88">
        <v>42987</v>
      </c>
      <c r="K200" s="92">
        <v>0.56597222222222221</v>
      </c>
      <c r="L200" s="92">
        <v>0.81319444444444444</v>
      </c>
      <c r="M200" s="90">
        <f t="shared" si="7"/>
        <v>0.24722222222222223</v>
      </c>
      <c r="N200" s="81"/>
    </row>
    <row r="201" spans="10:14" ht="18" customHeight="1" x14ac:dyDescent="0.15">
      <c r="J201" s="88">
        <v>42988</v>
      </c>
      <c r="K201" s="89">
        <v>0.43541666666666662</v>
      </c>
      <c r="L201" s="89">
        <v>0.74513888888888891</v>
      </c>
      <c r="M201" s="90">
        <f t="shared" si="7"/>
        <v>0.30972222222222229</v>
      </c>
      <c r="N201" s="81"/>
    </row>
    <row r="202" spans="10:14" ht="18" customHeight="1" x14ac:dyDescent="0.15">
      <c r="J202" s="88">
        <v>42989</v>
      </c>
      <c r="K202" s="95">
        <v>0.38194444444444442</v>
      </c>
      <c r="L202" s="89">
        <v>0.75</v>
      </c>
      <c r="M202" s="90">
        <f t="shared" si="7"/>
        <v>0.36805555555555558</v>
      </c>
      <c r="N202" s="81"/>
    </row>
    <row r="203" spans="10:14" ht="18" customHeight="1" x14ac:dyDescent="0.15">
      <c r="J203" s="96"/>
      <c r="K203" s="97"/>
      <c r="L203" s="89" t="s">
        <v>78</v>
      </c>
      <c r="M203" s="111"/>
      <c r="N203" s="100"/>
    </row>
    <row r="204" spans="10:14" ht="18" customHeight="1" x14ac:dyDescent="0.15">
      <c r="N204" s="101"/>
    </row>
    <row r="205" spans="10:14" ht="18" customHeight="1" x14ac:dyDescent="0.15">
      <c r="M205" s="12" t="s">
        <v>79</v>
      </c>
      <c r="N205" s="102"/>
    </row>
  </sheetData>
  <mergeCells count="20">
    <mergeCell ref="K45:N45"/>
    <mergeCell ref="B83:F83"/>
    <mergeCell ref="J83:N83"/>
    <mergeCell ref="A1:I1"/>
    <mergeCell ref="C10:N10"/>
    <mergeCell ref="D14:D18"/>
    <mergeCell ref="B21:D21"/>
    <mergeCell ref="C35:G36"/>
    <mergeCell ref="B162:F162"/>
    <mergeCell ref="J162:N162"/>
    <mergeCell ref="D121:E121"/>
    <mergeCell ref="K149:N149"/>
    <mergeCell ref="B47:F47"/>
    <mergeCell ref="J47:N47"/>
    <mergeCell ref="B48:N48"/>
    <mergeCell ref="B96:F96"/>
    <mergeCell ref="J96:N96"/>
    <mergeCell ref="B113:F113"/>
    <mergeCell ref="J113:N113"/>
    <mergeCell ref="M121:N121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2017-02-27T05:04:13Z</dcterms:created>
  <dcterms:modified xsi:type="dcterms:W3CDTF">2017-03-26T07:15:51Z</dcterms:modified>
</cp:coreProperties>
</file>