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15B76CBD-C162-44CC-9194-F2F7F1639FF9}" xr6:coauthVersionLast="46" xr6:coauthVersionMax="46" xr10:uidLastSave="{00000000-0000-0000-0000-000000000000}"/>
  <bookViews>
    <workbookView xWindow="2472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2" i="2" l="1"/>
  <c r="C13" i="2" s="1"/>
  <c r="D12" i="2" l="1"/>
  <c r="C30" i="1"/>
  <c r="D30" i="1" s="1"/>
  <c r="C12" i="1"/>
  <c r="C13" i="1" s="1"/>
  <c r="C14" i="1" s="1"/>
  <c r="C15" i="1" s="1"/>
  <c r="C16" i="1" s="1"/>
  <c r="C17" i="1" s="1"/>
  <c r="C18" i="1" s="1"/>
  <c r="C19" i="1" s="1"/>
  <c r="C20" i="1" s="1"/>
  <c r="C31" i="1" l="1"/>
  <c r="D12" i="1"/>
  <c r="C14" i="2" l="1"/>
  <c r="D13" i="2"/>
  <c r="C32" i="1"/>
  <c r="D31" i="1"/>
  <c r="D13" i="1"/>
  <c r="H12" i="2"/>
  <c r="I12" i="2" s="1"/>
  <c r="H13" i="2"/>
  <c r="I13" i="2" s="1"/>
  <c r="H14" i="2"/>
  <c r="H15" i="2"/>
  <c r="H16" i="2"/>
  <c r="H17" i="2"/>
  <c r="H18" i="2"/>
  <c r="H19" i="2"/>
  <c r="H20" i="2"/>
  <c r="H30" i="1"/>
  <c r="I30" i="1" s="1"/>
  <c r="H31" i="1"/>
  <c r="I31" i="1" s="1"/>
  <c r="H32" i="1"/>
  <c r="H33" i="1"/>
  <c r="H34" i="1"/>
  <c r="H35" i="1"/>
  <c r="H36" i="1"/>
  <c r="H37" i="1"/>
  <c r="H38" i="1"/>
  <c r="D14" i="2" l="1"/>
  <c r="C15" i="2"/>
  <c r="D32" i="1"/>
  <c r="C33" i="1"/>
  <c r="I14" i="2"/>
  <c r="D14" i="1"/>
  <c r="I32" i="1"/>
  <c r="H21" i="2"/>
  <c r="H39" i="1"/>
  <c r="C16" i="2" l="1"/>
  <c r="D15" i="2"/>
  <c r="I15" i="2"/>
  <c r="C34" i="1"/>
  <c r="D33" i="1"/>
  <c r="D15" i="1"/>
  <c r="I33" i="1"/>
  <c r="D16" i="2" l="1"/>
  <c r="C17" i="2"/>
  <c r="D34" i="1"/>
  <c r="C35" i="1"/>
  <c r="D16" i="1"/>
  <c r="I16" i="2"/>
  <c r="I34" i="1"/>
  <c r="C18" i="2" l="1"/>
  <c r="D17" i="2"/>
  <c r="C36" i="1"/>
  <c r="D35" i="1"/>
  <c r="D17" i="1"/>
  <c r="I17" i="2"/>
  <c r="I35" i="1"/>
  <c r="D18" i="2" l="1"/>
  <c r="C19" i="2"/>
  <c r="D36" i="1"/>
  <c r="C37" i="1"/>
  <c r="D18" i="1"/>
  <c r="I18" i="2"/>
  <c r="I36" i="1"/>
  <c r="C20" i="2" l="1"/>
  <c r="D20" i="2" s="1"/>
  <c r="D19" i="2"/>
  <c r="C38" i="1"/>
  <c r="D38" i="1" s="1"/>
  <c r="D37" i="1"/>
  <c r="D20" i="1"/>
  <c r="D19" i="1"/>
  <c r="I19" i="2"/>
  <c r="I37" i="1"/>
  <c r="I20" i="2" l="1"/>
  <c r="I21" i="2" s="1"/>
  <c r="I38" i="1"/>
  <c r="I3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C12" authorId="0" shapeId="0" xr:uid="{00000000-0006-0000-0100-000001000000}">
      <text>
        <r>
          <rPr>
            <b/>
            <sz val="14"/>
            <color indexed="81"/>
            <rFont val="MS P ゴシック"/>
            <family val="3"/>
            <charset val="128"/>
          </rPr>
          <t>=TODAY()</t>
        </r>
      </text>
    </comment>
    <comment ref="H12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=F12-E12-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(0,G12,0)</t>
        </r>
      </text>
    </comment>
    <comment ref="I12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(C12</t>
        </r>
        <r>
          <rPr>
            <b/>
            <sz val="16"/>
            <color indexed="10"/>
            <rFont val="ＭＳ Ｐゴシック"/>
            <family val="3"/>
            <charset val="128"/>
          </rPr>
          <t>,2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>&lt;6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$D$8,$D$9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H12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20"/>
            <rFont val="ＭＳ Ｐゴシック"/>
            <family val="3"/>
            <charset val="128"/>
          </rPr>
          <t>24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その日が「平日」か「土日」かを求めるのには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7"/>
            <rFont val="ＭＳ Ｐゴシック"/>
            <family val="3"/>
            <charset val="128"/>
          </rPr>
          <t>ＷＥＥＫＤＡＹ関数</t>
        </r>
        <r>
          <rPr>
            <sz val="12"/>
            <color indexed="81"/>
            <rFont val="ＭＳ Ｐゴシック"/>
            <family val="3"/>
            <charset val="128"/>
          </rPr>
          <t xml:space="preserve">を使用します。
</t>
        </r>
        <r>
          <rPr>
            <b/>
            <sz val="12"/>
            <color indexed="81"/>
            <rFont val="ＭＳ Ｐゴシック"/>
            <family val="3"/>
            <charset val="128"/>
          </rPr>
          <t>判定するのに、</t>
        </r>
        <r>
          <rPr>
            <b/>
            <sz val="12"/>
            <color indexed="10"/>
            <rFont val="ＭＳ Ｐゴシック"/>
            <family val="3"/>
            <charset val="128"/>
          </rPr>
          <t>「土日」が「６」「７」</t>
        </r>
        <r>
          <rPr>
            <b/>
            <sz val="12"/>
            <color indexed="81"/>
            <rFont val="ＭＳ Ｐゴシック"/>
            <family val="3"/>
            <charset val="128"/>
          </rPr>
          <t>になるように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「引数」の「種類」で</t>
        </r>
        <r>
          <rPr>
            <b/>
            <sz val="12"/>
            <color indexed="10"/>
            <rFont val="ＭＳ Ｐゴシック"/>
            <family val="3"/>
            <charset val="128"/>
          </rPr>
          <t>「２」を指定</t>
        </r>
        <r>
          <rPr>
            <b/>
            <sz val="12"/>
            <color indexed="81"/>
            <rFont val="ＭＳ Ｐゴシック"/>
            <family val="3"/>
            <charset val="128"/>
          </rPr>
          <t>しなければなりません。</t>
        </r>
      </text>
    </comment>
    <comment ref="C13" authorId="0" shapeId="0" xr:uid="{00000000-0006-0000-0100-000004000000}">
      <text>
        <r>
          <rPr>
            <b/>
            <sz val="14"/>
            <color indexed="81"/>
            <rFont val="MS P ゴシック"/>
            <family val="3"/>
            <charset val="128"/>
          </rPr>
          <t>=C12+1</t>
        </r>
      </text>
    </comment>
    <comment ref="H21" authorId="1" shapeId="0" xr:uid="{00000000-0006-0000-0100-000005000000}">
      <text>
        <r>
          <rPr>
            <sz val="12"/>
            <color indexed="81"/>
            <rFont val="ＭＳ Ｐゴシック"/>
            <family val="3"/>
            <charset val="128"/>
          </rPr>
          <t xml:space="preserve">書式のユーザー定義
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sz val="12"/>
            <color indexed="81"/>
            <rFont val="ＭＳ Ｐゴシック"/>
            <family val="3"/>
            <charset val="128"/>
          </rPr>
          <t>→</t>
        </r>
        <r>
          <rPr>
            <b/>
            <sz val="12"/>
            <color indexed="81"/>
            <rFont val="ＭＳ Ｐゴシック"/>
            <family val="3"/>
            <charset val="128"/>
          </rPr>
          <t>２４時間を越える合計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<sst xmlns="http://schemas.openxmlformats.org/spreadsheetml/2006/main" count="46" uniqueCount="19">
  <si>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</si>
  <si>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</si>
  <si>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</si>
  <si>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</si>
  <si>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</si>
  <si>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平日時給</t>
    <rPh sb="0" eb="2">
      <t>ヘイジツ</t>
    </rPh>
    <rPh sb="2" eb="4">
      <t>ジキュウ</t>
    </rPh>
    <phoneticPr fontId="2"/>
  </si>
  <si>
    <t>土日時給</t>
    <rPh sb="0" eb="2">
      <t>ドニチ</t>
    </rPh>
    <rPh sb="2" eb="4">
      <t>ジキュウ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</si>
  <si>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</si>
  <si>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</si>
  <si>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</si>
  <si>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</si>
  <si>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休憩</t>
    <rPh sb="0" eb="2">
      <t>キュウケイ</t>
    </rPh>
    <phoneticPr fontId="2"/>
  </si>
  <si>
    <t>勤務時間</t>
    <rPh sb="0" eb="2">
      <t>キンム</t>
    </rPh>
    <rPh sb="2" eb="4">
      <t>ジカン</t>
    </rPh>
    <phoneticPr fontId="2"/>
  </si>
  <si>
    <t>日給</t>
    <rPh sb="0" eb="2">
      <t>ニッキュウ</t>
    </rPh>
    <phoneticPr fontId="2"/>
  </si>
  <si>
    <t>合計</t>
    <rPh sb="0" eb="2">
      <t>ゴウケイ</t>
    </rPh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</si>
  <si>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</si>
  <si>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r>
      <t>異なる「</t>
    </r>
    <r>
      <rPr>
        <b/>
        <sz val="12"/>
        <rFont val="ＭＳ Ｐゴシック"/>
        <family val="3"/>
        <charset val="128"/>
      </rPr>
      <t>土曜・日時給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平日時給</t>
    </r>
    <r>
      <rPr>
        <sz val="12"/>
        <rFont val="ＭＳ Ｐゴシック"/>
        <family val="3"/>
        <charset val="128"/>
      </rPr>
      <t>」で</t>
    </r>
    <r>
      <rPr>
        <b/>
        <sz val="12"/>
        <color rgb="FFC00000"/>
        <rFont val="ＭＳ Ｐゴシック"/>
        <family val="3"/>
        <charset val="128"/>
      </rPr>
      <t>給与を計算</t>
    </r>
    <r>
      <rPr>
        <sz val="12"/>
        <rFont val="ＭＳ Ｐゴシック"/>
        <family val="3"/>
        <charset val="128"/>
      </rPr>
      <t>してみましょう。</t>
    </r>
    <rPh sb="0" eb="1">
      <t>コト</t>
    </rPh>
    <rPh sb="4" eb="6">
      <t>ドヨウ</t>
    </rPh>
    <rPh sb="7" eb="8">
      <t>ヒ</t>
    </rPh>
    <rPh sb="8" eb="10">
      <t>ジキュウ</t>
    </rPh>
    <rPh sb="13" eb="15">
      <t>ヘイジツ</t>
    </rPh>
    <rPh sb="15" eb="17">
      <t>ジキュウ</t>
    </rPh>
    <rPh sb="19" eb="21">
      <t>キュウヨ</t>
    </rPh>
    <rPh sb="22" eb="24">
      <t>ケイサン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</si>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</sst>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aaa"/>
    <numFmt numFmtId="177" formatCode="h:mm;@"/>
    <numFmt numFmtId="178" formatCode="[h]:mm"/>
    <numFmt numFmtId="179" formatCode="General&quot;分&quot;"/>
    <numFmt numFmtId="180" formatCode="[$-F400]h:mm:ss\ AM/PM"/>
  </numFmts>
  <fonts count="2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6" fillId="4" borderId="4" xfId="1" applyNumberFormat="1" applyFont="1" applyFill="1" applyBorder="1" applyAlignment="1">
      <alignment horizontal="center" vertical="center"/>
    </xf>
    <xf numFmtId="0" fontId="16" fillId="5" borderId="4" xfId="1" applyNumberFormat="1" applyFont="1" applyFill="1" applyBorder="1" applyAlignment="1">
      <alignment horizontal="center" vertical="center"/>
    </xf>
    <xf numFmtId="0" fontId="14" fillId="8" borderId="4" xfId="1" applyNumberFormat="1" applyFont="1" applyFill="1" applyBorder="1" applyAlignment="1">
      <alignment horizontal="center" vertical="center"/>
    </xf>
    <xf numFmtId="14" fontId="11" fillId="0" borderId="4" xfId="1" applyNumberFormat="1" applyFont="1" applyFill="1" applyBorder="1" applyAlignment="1">
      <alignment vertical="center"/>
    </xf>
    <xf numFmtId="176" fontId="11" fillId="0" borderId="4" xfId="1" applyNumberFormat="1" applyFont="1" applyFill="1" applyBorder="1" applyAlignment="1">
      <alignment horizontal="center" vertical="center"/>
    </xf>
    <xf numFmtId="20" fontId="14" fillId="0" borderId="4" xfId="1" applyNumberFormat="1" applyFont="1" applyFill="1" applyBorder="1" applyAlignment="1">
      <alignment vertical="center"/>
    </xf>
    <xf numFmtId="179" fontId="14" fillId="0" borderId="4" xfId="1" applyNumberFormat="1" applyFont="1" applyFill="1" applyBorder="1" applyAlignment="1">
      <alignment vertical="center"/>
    </xf>
    <xf numFmtId="18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7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8" fillId="9" borderId="4" xfId="1" applyNumberFormat="1" applyFont="1" applyFill="1" applyBorder="1" applyAlignment="1">
      <alignment vertical="center"/>
    </xf>
    <xf numFmtId="0" fontId="19" fillId="9" borderId="4" xfId="1" applyNumberFormat="1" applyFont="1" applyFill="1" applyBorder="1" applyAlignment="1">
      <alignment vertical="center"/>
    </xf>
    <xf numFmtId="177" fontId="18" fillId="6" borderId="4" xfId="1" applyNumberFormat="1" applyFont="1" applyFill="1" applyBorder="1" applyAlignment="1">
      <alignment vertical="center"/>
    </xf>
    <xf numFmtId="38" fontId="18" fillId="6" borderId="4" xfId="1" applyFont="1" applyFill="1" applyBorder="1" applyAlignment="1">
      <alignment vertical="center"/>
    </xf>
    <xf numFmtId="178" fontId="19" fillId="6" borderId="4" xfId="1" applyNumberFormat="1" applyFont="1" applyFill="1" applyBorder="1" applyAlignment="1">
      <alignment vertical="center"/>
    </xf>
    <xf numFmtId="38" fontId="19" fillId="6" borderId="4" xfId="1" applyFont="1" applyFill="1" applyBorder="1" applyAlignment="1">
      <alignment vertical="center"/>
    </xf>
    <xf numFmtId="6" fontId="20" fillId="0" borderId="4" xfId="2" applyFont="1" applyFill="1" applyBorder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5" fillId="0" borderId="0" xfId="0" applyFont="1">
      <alignment vertical="center"/>
    </xf>
    <xf numFmtId="177" fontId="18" fillId="9" borderId="4" xfId="1" applyNumberFormat="1" applyFont="1" applyFill="1" applyBorder="1" applyAlignment="1">
      <alignment vertical="center"/>
    </xf>
    <xf numFmtId="38" fontId="18" fillId="9" borderId="4" xfId="1" applyFont="1" applyFill="1" applyBorder="1" applyAlignment="1">
      <alignment vertical="center"/>
    </xf>
    <xf numFmtId="178" fontId="19" fillId="9" borderId="4" xfId="1" applyNumberFormat="1" applyFont="1" applyFill="1" applyBorder="1" applyAlignment="1">
      <alignment vertical="center"/>
    </xf>
    <xf numFmtId="38" fontId="19" fillId="9" borderId="4" xfId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0" fillId="7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247650</xdr:colOff>
      <xdr:row>22</xdr:row>
      <xdr:rowOff>57150</xdr:rowOff>
    </xdr:from>
    <xdr:to>
      <xdr:col>12</xdr:col>
      <xdr:colOff>123825</xdr:colOff>
      <xdr:row>25</xdr:row>
      <xdr:rowOff>38100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40100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582930</xdr:colOff>
      <xdr:row>25</xdr:row>
      <xdr:rowOff>106680</xdr:rowOff>
    </xdr:from>
    <xdr:to>
      <xdr:col>10</xdr:col>
      <xdr:colOff>615315</xdr:colOff>
      <xdr:row>41</xdr:row>
      <xdr:rowOff>74295</xdr:rowOff>
    </xdr:to>
    <xdr:grpSp>
      <xdr:nvGrpSpPr>
        <xdr:cNvPr id="1035" name="Group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GrpSpPr>
          <a:grpSpLocks/>
        </xdr:cNvGrpSpPr>
      </xdr:nvGrpSpPr>
      <xdr:grpSpPr bwMode="auto">
        <a:xfrm>
          <a:off x="1535430" y="5646420"/>
          <a:ext cx="5541645" cy="2665095"/>
          <a:chOff x="32" y="433"/>
          <a:chExt cx="515" cy="285"/>
        </a:xfrm>
      </xdr:grpSpPr>
      <xdr:sp macro="" textlink="">
        <xdr:nvSpPr>
          <xdr:cNvPr id="1027" name="Text Box 3" descr="ひな形">
            <a:extLst>
              <a:ext uri="{FF2B5EF4-FFF2-40B4-BE49-F238E27FC236}">
                <a16:creationId xmlns:a16="http://schemas.microsoft.com/office/drawing/2014/main" id="{00000000-0008-0000-01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" y="433"/>
            <a:ext cx="515" cy="285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《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補足</a:t>
            </a:r>
            <a:r>
              <a:rPr lang="en-US" altLang="ja-JP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》</a:t>
            </a:r>
          </a:p>
          <a:p>
            <a:pPr algn="l" rtl="0">
              <a:defRPr sz="1000"/>
            </a:pPr>
            <a:endParaRPr lang="en-US" altLang="ja-JP" sz="11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pic>
        <xdr:nvPicPr>
          <xdr:cNvPr id="1029" name="Picture 5">
            <a:extLst>
              <a:ext uri="{FF2B5EF4-FFF2-40B4-BE49-F238E27FC236}">
                <a16:creationId xmlns:a16="http://schemas.microsoft.com/office/drawing/2014/main" id="{00000000-0008-0000-0100-00000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52" y="463"/>
            <a:ext cx="479" cy="23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474345</xdr:colOff>
      <xdr:row>10</xdr:row>
      <xdr:rowOff>190500</xdr:rowOff>
    </xdr:from>
    <xdr:to>
      <xdr:col>14</xdr:col>
      <xdr:colOff>510540</xdr:colOff>
      <xdr:row>15</xdr:row>
      <xdr:rowOff>143741</xdr:rowOff>
    </xdr:to>
    <xdr:pic>
      <xdr:nvPicPr>
        <xdr:cNvPr id="1031" name="Picture 7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t="23894"/>
        <a:stretch>
          <a:fillRect/>
        </a:stretch>
      </xdr:blipFill>
      <xdr:spPr bwMode="auto">
        <a:xfrm>
          <a:off x="6936105" y="2316480"/>
          <a:ext cx="2954655" cy="1172441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121920</xdr:colOff>
      <xdr:row>15</xdr:row>
      <xdr:rowOff>161925</xdr:rowOff>
    </xdr:from>
    <xdr:to>
      <xdr:col>15</xdr:col>
      <xdr:colOff>368921</xdr:colOff>
      <xdr:row>24</xdr:row>
      <xdr:rowOff>81672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9C91A83-8769-44D0-9A30-1561DD092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36920" y="3507105"/>
          <a:ext cx="4689461" cy="19314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/>
  <cols>
    <col min="1" max="1" width="3" style="5" customWidth="1"/>
    <col min="2" max="2" width="6.77734375" style="5" customWidth="1"/>
    <col min="3" max="3" width="14.33203125" style="5" customWidth="1"/>
    <col min="4" max="4" width="9.77734375" style="5" customWidth="1"/>
    <col min="5" max="6" width="7.77734375" style="5" customWidth="1"/>
    <col min="7" max="7" width="12.109375" style="5" customWidth="1"/>
    <col min="8" max="8" width="9.77734375" style="5" customWidth="1"/>
    <col min="9" max="9" width="10.77734375" style="5" customWidth="1"/>
    <col min="10" max="12" width="10.88671875" style="5" customWidth="1"/>
    <col min="13" max="13" width="9.44140625" style="5" customWidth="1"/>
    <col min="14" max="16384" width="11.33203125" style="5"/>
  </cols>
  <sheetData>
    <row r="1" spans="1:15" ht="12.75" customHeight="1" thickBot="1">
      <c r="A1" s="46" t="s">
        <v>18</v>
      </c>
      <c r="B1" s="46"/>
      <c r="C1" s="46"/>
      <c r="D1" s="46"/>
      <c r="E1" s="46"/>
      <c r="F1" s="46"/>
      <c r="G1" s="46"/>
      <c r="H1" s="46"/>
      <c r="I1" s="46"/>
      <c r="J1" s="46"/>
    </row>
    <row r="2" spans="1:15" ht="23.25" customHeight="1" thickBot="1">
      <c r="B2" s="42" t="s">
        <v>4</v>
      </c>
      <c r="C2" s="43"/>
      <c r="D2" s="43"/>
      <c r="E2" s="44"/>
      <c r="F2" s="6" t="s">
        <v>1</v>
      </c>
      <c r="H2" s="45" t="s">
        <v>15</v>
      </c>
      <c r="I2" s="45"/>
      <c r="J2" s="45"/>
    </row>
    <row r="3" spans="1:15" s="7" customFormat="1" ht="14.4"/>
    <row r="4" spans="1:15" s="7" customFormat="1" ht="14.4">
      <c r="F4" s="8"/>
      <c r="G4" s="8"/>
      <c r="H4" s="8"/>
      <c r="I4" s="8"/>
      <c r="J4" s="8"/>
      <c r="K4" s="8"/>
      <c r="L4" s="8"/>
    </row>
    <row r="5" spans="1:15" s="7" customFormat="1" ht="18.75" customHeight="1">
      <c r="B5" s="9" t="s">
        <v>0</v>
      </c>
      <c r="C5" s="7" t="s">
        <v>16</v>
      </c>
    </row>
    <row r="6" spans="1:15" s="14" customFormat="1" ht="18.75" customHeight="1">
      <c r="A6" s="10"/>
      <c r="B6" s="11"/>
      <c r="C6" s="12" t="s">
        <v>17</v>
      </c>
      <c r="D6" s="11"/>
      <c r="E6" s="11"/>
      <c r="F6" s="11"/>
      <c r="G6" s="11"/>
      <c r="H6" s="11"/>
      <c r="I6" s="13"/>
      <c r="J6" s="13"/>
      <c r="K6" s="13"/>
      <c r="L6" s="11"/>
      <c r="M6" s="11"/>
      <c r="N6" s="11"/>
      <c r="O6" s="11"/>
    </row>
    <row r="7" spans="1:15" s="14" customFormat="1" ht="15.75" customHeight="1">
      <c r="A7" s="10"/>
      <c r="B7" s="11"/>
      <c r="C7" s="15"/>
      <c r="D7" s="15"/>
      <c r="E7" s="15"/>
      <c r="F7" s="15"/>
      <c r="G7" s="15"/>
      <c r="H7" s="16"/>
      <c r="I7" s="15"/>
      <c r="J7" s="15"/>
      <c r="K7" s="15"/>
      <c r="L7" s="16"/>
      <c r="M7" s="11"/>
      <c r="N7" s="11"/>
      <c r="O7" s="11"/>
    </row>
    <row r="8" spans="1:15" s="14" customFormat="1" ht="17.25" customHeight="1">
      <c r="A8" s="10"/>
      <c r="B8" s="11"/>
      <c r="C8" s="17" t="s">
        <v>5</v>
      </c>
      <c r="D8" s="34">
        <v>980</v>
      </c>
      <c r="E8" s="15"/>
      <c r="F8" s="15"/>
      <c r="G8" s="15"/>
      <c r="H8" s="16"/>
      <c r="I8" s="11"/>
      <c r="J8" s="15"/>
      <c r="K8" s="15"/>
      <c r="L8" s="16"/>
      <c r="M8" s="11"/>
      <c r="N8" s="11"/>
      <c r="O8" s="11"/>
    </row>
    <row r="9" spans="1:15" s="14" customFormat="1" ht="17.25" customHeight="1">
      <c r="A9" s="10"/>
      <c r="B9" s="11"/>
      <c r="C9" s="18" t="s">
        <v>6</v>
      </c>
      <c r="D9" s="34">
        <v>1100</v>
      </c>
      <c r="E9" s="15"/>
      <c r="F9" s="15"/>
      <c r="G9" s="15"/>
      <c r="H9" s="16"/>
      <c r="I9" s="11"/>
      <c r="J9" s="15"/>
      <c r="K9" s="15"/>
      <c r="L9" s="16"/>
      <c r="M9" s="11"/>
      <c r="N9" s="11"/>
      <c r="O9" s="11"/>
    </row>
    <row r="10" spans="1:15" s="14" customFormat="1" ht="14.4">
      <c r="A10" s="10"/>
      <c r="B10" s="11"/>
      <c r="C10" s="15"/>
      <c r="D10" s="15"/>
      <c r="E10" s="15"/>
      <c r="F10" s="15"/>
      <c r="G10" s="15"/>
      <c r="H10" s="16"/>
      <c r="I10" s="11"/>
      <c r="J10" s="15"/>
      <c r="K10" s="15"/>
      <c r="L10" s="16"/>
      <c r="M10" s="11"/>
      <c r="N10" s="11"/>
      <c r="O10" s="11"/>
    </row>
    <row r="11" spans="1:15" s="14" customFormat="1" ht="17.25" customHeight="1">
      <c r="A11" s="10"/>
      <c r="B11" s="11"/>
      <c r="C11" s="19" t="s">
        <v>7</v>
      </c>
      <c r="D11" s="19" t="s">
        <v>8</v>
      </c>
      <c r="E11" s="19" t="s">
        <v>9</v>
      </c>
      <c r="F11" s="19" t="s">
        <v>10</v>
      </c>
      <c r="G11" s="19" t="s">
        <v>11</v>
      </c>
      <c r="H11" s="19" t="s">
        <v>12</v>
      </c>
      <c r="I11" s="19" t="s">
        <v>13</v>
      </c>
      <c r="J11" s="15"/>
      <c r="K11" s="15"/>
      <c r="L11" s="16"/>
      <c r="M11" s="11"/>
      <c r="N11" s="11"/>
      <c r="O11" s="11"/>
    </row>
    <row r="12" spans="1:15" s="14" customFormat="1" ht="17.25" customHeight="1">
      <c r="A12" s="10"/>
      <c r="B12" s="11"/>
      <c r="C12" s="20">
        <f ca="1">TODAY()</f>
        <v>44344</v>
      </c>
      <c r="D12" s="21">
        <f ca="1">C12</f>
        <v>44344</v>
      </c>
      <c r="E12" s="22">
        <v>0.4375</v>
      </c>
      <c r="F12" s="22">
        <v>0.6875</v>
      </c>
      <c r="G12" s="23">
        <v>31</v>
      </c>
      <c r="H12" s="28"/>
      <c r="I12" s="28"/>
      <c r="J12" s="15"/>
      <c r="K12" s="15"/>
      <c r="L12" s="16"/>
      <c r="M12" s="11"/>
      <c r="N12" s="11"/>
      <c r="O12" s="11"/>
    </row>
    <row r="13" spans="1:15" s="14" customFormat="1" ht="17.25" customHeight="1">
      <c r="A13" s="10"/>
      <c r="B13" s="11"/>
      <c r="C13" s="20">
        <f ca="1">C12+1</f>
        <v>44345</v>
      </c>
      <c r="D13" s="21">
        <f t="shared" ref="D13:D20" ca="1" si="0">C13</f>
        <v>44345</v>
      </c>
      <c r="E13" s="22">
        <v>0.4777777777777778</v>
      </c>
      <c r="F13" s="22">
        <v>0.7729166666666667</v>
      </c>
      <c r="G13" s="23">
        <v>26</v>
      </c>
      <c r="H13" s="28"/>
      <c r="I13" s="28"/>
      <c r="J13" s="15"/>
      <c r="K13" s="24"/>
      <c r="L13" s="16"/>
      <c r="M13" s="11"/>
      <c r="N13" s="11"/>
      <c r="O13" s="11"/>
    </row>
    <row r="14" spans="1:15" s="14" customFormat="1" ht="17.25" customHeight="1">
      <c r="A14" s="10"/>
      <c r="B14" s="11"/>
      <c r="C14" s="20">
        <f t="shared" ref="C14:C20" ca="1" si="1">C13+1</f>
        <v>44346</v>
      </c>
      <c r="D14" s="21">
        <f t="shared" ca="1" si="0"/>
        <v>44346</v>
      </c>
      <c r="E14" s="22">
        <v>0.40416666666666662</v>
      </c>
      <c r="F14" s="22">
        <v>0.66249999999999998</v>
      </c>
      <c r="G14" s="23">
        <v>48</v>
      </c>
      <c r="H14" s="28"/>
      <c r="I14" s="28"/>
      <c r="J14" s="15"/>
      <c r="K14" s="15"/>
      <c r="L14" s="16"/>
      <c r="M14" s="11"/>
      <c r="N14" s="11"/>
      <c r="O14" s="11"/>
    </row>
    <row r="15" spans="1:15" s="14" customFormat="1" ht="17.25" customHeight="1">
      <c r="A15" s="10"/>
      <c r="B15" s="11"/>
      <c r="C15" s="20">
        <f t="shared" ca="1" si="1"/>
        <v>44347</v>
      </c>
      <c r="D15" s="21">
        <f t="shared" ca="1" si="0"/>
        <v>44347</v>
      </c>
      <c r="E15" s="22">
        <v>0.5541666666666667</v>
      </c>
      <c r="F15" s="22">
        <v>0.77847222222222223</v>
      </c>
      <c r="G15" s="23">
        <v>37</v>
      </c>
      <c r="H15" s="28"/>
      <c r="I15" s="28"/>
      <c r="J15" s="15"/>
      <c r="K15" s="15"/>
      <c r="L15" s="16"/>
      <c r="M15" s="11"/>
      <c r="N15" s="11"/>
      <c r="O15" s="11"/>
    </row>
    <row r="16" spans="1:15" s="14" customFormat="1" ht="17.25" customHeight="1">
      <c r="A16" s="10"/>
      <c r="B16" s="11"/>
      <c r="C16" s="20">
        <f t="shared" ca="1" si="1"/>
        <v>44348</v>
      </c>
      <c r="D16" s="21">
        <f t="shared" ca="1" si="0"/>
        <v>44348</v>
      </c>
      <c r="E16" s="22">
        <v>0.50555555555555554</v>
      </c>
      <c r="F16" s="22">
        <v>0.76180555555555562</v>
      </c>
      <c r="G16" s="23">
        <v>42</v>
      </c>
      <c r="H16" s="28"/>
      <c r="I16" s="28"/>
      <c r="J16" s="15"/>
      <c r="K16" s="15"/>
      <c r="L16" s="16"/>
      <c r="M16" s="11"/>
      <c r="N16" s="11"/>
      <c r="O16" s="11"/>
    </row>
    <row r="17" spans="1:15" s="14" customFormat="1" ht="17.25" customHeight="1">
      <c r="A17" s="10"/>
      <c r="B17" s="11"/>
      <c r="C17" s="20">
        <f t="shared" ca="1" si="1"/>
        <v>44349</v>
      </c>
      <c r="D17" s="21">
        <f t="shared" ca="1" si="0"/>
        <v>44349</v>
      </c>
      <c r="E17" s="22">
        <v>0.52708333333333335</v>
      </c>
      <c r="F17" s="22">
        <v>0.71944444444444444</v>
      </c>
      <c r="G17" s="23">
        <v>27</v>
      </c>
      <c r="H17" s="28"/>
      <c r="I17" s="28"/>
      <c r="J17" s="15"/>
      <c r="K17" s="15"/>
      <c r="L17" s="15"/>
      <c r="M17" s="11"/>
      <c r="N17" s="11"/>
      <c r="O17" s="11"/>
    </row>
    <row r="18" spans="1:15" s="14" customFormat="1" ht="17.25" customHeight="1">
      <c r="A18" s="10"/>
      <c r="B18" s="11"/>
      <c r="C18" s="20">
        <f t="shared" ca="1" si="1"/>
        <v>44350</v>
      </c>
      <c r="D18" s="21">
        <f t="shared" ca="1" si="0"/>
        <v>44350</v>
      </c>
      <c r="E18" s="22"/>
      <c r="F18" s="22"/>
      <c r="G18" s="23"/>
      <c r="H18" s="28"/>
      <c r="I18" s="28"/>
      <c r="J18" s="15"/>
      <c r="K18" s="15"/>
      <c r="L18" s="11"/>
      <c r="M18" s="11"/>
      <c r="N18" s="11"/>
      <c r="O18" s="11"/>
    </row>
    <row r="19" spans="1:15" s="14" customFormat="1" ht="17.25" customHeight="1">
      <c r="A19" s="10"/>
      <c r="B19" s="11"/>
      <c r="C19" s="20">
        <f t="shared" ca="1" si="1"/>
        <v>44351</v>
      </c>
      <c r="D19" s="21">
        <f t="shared" ca="1" si="0"/>
        <v>44351</v>
      </c>
      <c r="E19" s="22">
        <v>0.45277777777777778</v>
      </c>
      <c r="F19" s="22">
        <v>0.69305555555555554</v>
      </c>
      <c r="G19" s="23">
        <v>50</v>
      </c>
      <c r="H19" s="28"/>
      <c r="I19" s="28"/>
      <c r="J19" s="15"/>
      <c r="K19" s="15"/>
      <c r="L19" s="11"/>
      <c r="M19" s="11"/>
      <c r="N19" s="11"/>
      <c r="O19" s="11"/>
    </row>
    <row r="20" spans="1:15" s="14" customFormat="1" ht="17.25" customHeight="1">
      <c r="A20" s="10"/>
      <c r="B20" s="11"/>
      <c r="C20" s="20">
        <f t="shared" ca="1" si="1"/>
        <v>44352</v>
      </c>
      <c r="D20" s="21">
        <f t="shared" ca="1" si="0"/>
        <v>44352</v>
      </c>
      <c r="E20" s="22">
        <v>0.6875</v>
      </c>
      <c r="F20" s="22">
        <v>0.89236111111111116</v>
      </c>
      <c r="G20" s="23">
        <v>33</v>
      </c>
      <c r="H20" s="28"/>
      <c r="I20" s="28"/>
      <c r="J20" s="15"/>
      <c r="K20" s="15"/>
      <c r="L20" s="11"/>
      <c r="M20" s="11"/>
      <c r="N20" s="11"/>
      <c r="O20" s="11"/>
    </row>
    <row r="21" spans="1:15" s="14" customFormat="1" ht="17.25" customHeight="1">
      <c r="A21" s="10"/>
      <c r="B21" s="11"/>
      <c r="C21" s="11"/>
      <c r="D21" s="15"/>
      <c r="E21" s="15"/>
      <c r="F21" s="15"/>
      <c r="G21" s="25" t="s">
        <v>14</v>
      </c>
      <c r="H21" s="29"/>
      <c r="I21" s="29"/>
      <c r="J21" s="15"/>
      <c r="K21" s="15"/>
      <c r="L21" s="11"/>
      <c r="M21" s="11"/>
      <c r="N21" s="11"/>
      <c r="O21" s="11"/>
    </row>
    <row r="22" spans="1:15" s="14" customFormat="1" ht="14.4">
      <c r="A22" s="10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4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4">
      <c r="A24" s="10"/>
      <c r="C24" s="26" t="s">
        <v>2</v>
      </c>
      <c r="D24" s="15"/>
      <c r="E24" s="15"/>
      <c r="F24" s="15"/>
      <c r="G24" s="15"/>
      <c r="H24" s="16"/>
      <c r="I24" s="11"/>
      <c r="J24" s="15"/>
      <c r="K24" s="15"/>
      <c r="L24" s="11"/>
      <c r="M24" s="11"/>
      <c r="N24" s="11"/>
      <c r="O24" s="11"/>
    </row>
    <row r="25" spans="1:15" s="14" customFormat="1" ht="14.4">
      <c r="A25" s="10"/>
      <c r="D25" s="15"/>
      <c r="E25" s="15"/>
      <c r="F25" s="15"/>
      <c r="G25" s="15"/>
      <c r="H25" s="16"/>
      <c r="I25" s="11"/>
      <c r="J25" s="15"/>
      <c r="K25" s="15"/>
      <c r="L25" s="11"/>
      <c r="M25" s="11"/>
      <c r="N25" s="11"/>
      <c r="O25" s="11"/>
    </row>
    <row r="26" spans="1:15" s="14" customFormat="1" ht="17.25" customHeight="1">
      <c r="A26" s="10"/>
      <c r="B26" s="27" t="s">
        <v>3</v>
      </c>
      <c r="C26" s="17" t="s">
        <v>5</v>
      </c>
      <c r="D26" s="34">
        <v>980</v>
      </c>
      <c r="E26" s="15"/>
      <c r="F26" s="15"/>
      <c r="G26" s="15"/>
      <c r="H26" s="16"/>
      <c r="I26" s="11"/>
      <c r="J26" s="15"/>
      <c r="K26" s="15"/>
      <c r="L26" s="11"/>
      <c r="M26" s="11"/>
      <c r="N26" s="11"/>
      <c r="O26" s="11"/>
    </row>
    <row r="27" spans="1:15" s="14" customFormat="1" ht="17.25" customHeight="1">
      <c r="A27" s="10"/>
      <c r="B27" s="11"/>
      <c r="C27" s="18" t="s">
        <v>6</v>
      </c>
      <c r="D27" s="34">
        <v>1100</v>
      </c>
      <c r="E27" s="15"/>
      <c r="F27" s="15"/>
      <c r="G27" s="15"/>
      <c r="H27" s="16"/>
      <c r="I27" s="11"/>
      <c r="J27" s="11"/>
      <c r="K27" s="11"/>
      <c r="L27" s="11"/>
      <c r="M27" s="11"/>
      <c r="N27" s="11"/>
      <c r="O27" s="11"/>
    </row>
    <row r="28" spans="1:15" s="14" customFormat="1" ht="14.4">
      <c r="A28" s="10"/>
      <c r="B28" s="11"/>
      <c r="C28" s="15"/>
      <c r="D28" s="15"/>
      <c r="E28" s="15"/>
      <c r="F28" s="15"/>
      <c r="G28" s="15"/>
      <c r="H28" s="16"/>
      <c r="I28" s="11"/>
      <c r="J28" s="11"/>
      <c r="K28" s="11"/>
      <c r="L28" s="11"/>
      <c r="M28" s="11"/>
      <c r="N28" s="11"/>
      <c r="O28" s="11"/>
    </row>
    <row r="29" spans="1:15" s="14" customFormat="1" ht="17.25" customHeight="1">
      <c r="A29" s="10"/>
      <c r="B29" s="11"/>
      <c r="C29" s="19" t="s">
        <v>7</v>
      </c>
      <c r="D29" s="19" t="s">
        <v>8</v>
      </c>
      <c r="E29" s="19" t="s">
        <v>9</v>
      </c>
      <c r="F29" s="19" t="s">
        <v>10</v>
      </c>
      <c r="G29" s="19" t="s">
        <v>11</v>
      </c>
      <c r="H29" s="19" t="s">
        <v>12</v>
      </c>
      <c r="I29" s="19" t="s">
        <v>13</v>
      </c>
      <c r="J29" s="11"/>
      <c r="K29" s="11"/>
      <c r="L29" s="11"/>
      <c r="M29" s="11"/>
      <c r="N29" s="11"/>
      <c r="O29" s="11"/>
    </row>
    <row r="30" spans="1:15" s="14" customFormat="1" ht="17.25" customHeight="1">
      <c r="A30" s="10"/>
      <c r="B30" s="11"/>
      <c r="C30" s="20">
        <f ca="1">TODAY()</f>
        <v>44344</v>
      </c>
      <c r="D30" s="21">
        <f ca="1">C30</f>
        <v>44344</v>
      </c>
      <c r="E30" s="22">
        <v>0.4375</v>
      </c>
      <c r="F30" s="22">
        <v>0.6875</v>
      </c>
      <c r="G30" s="23">
        <v>31</v>
      </c>
      <c r="H30" s="30">
        <f>F30-E30-TIME(0,G30,0)</f>
        <v>0.22847222222222222</v>
      </c>
      <c r="I30" s="31">
        <f ca="1">IF(WEEKDAY(C30,2)&lt;6,$D$8,$D$9)*H30*24</f>
        <v>5373.6666666666661</v>
      </c>
      <c r="J30" s="11"/>
      <c r="K30" s="11"/>
      <c r="L30" s="11"/>
      <c r="M30" s="11"/>
      <c r="N30" s="11"/>
      <c r="O30" s="11"/>
    </row>
    <row r="31" spans="1:15" s="14" customFormat="1" ht="17.25" customHeight="1">
      <c r="A31" s="10"/>
      <c r="B31" s="11"/>
      <c r="C31" s="20">
        <f ca="1">C30+1</f>
        <v>44345</v>
      </c>
      <c r="D31" s="21">
        <f t="shared" ref="D31:D38" ca="1" si="2">C31</f>
        <v>44345</v>
      </c>
      <c r="E31" s="22">
        <v>0.4777777777777778</v>
      </c>
      <c r="F31" s="22">
        <v>0.7729166666666667</v>
      </c>
      <c r="G31" s="23">
        <v>26</v>
      </c>
      <c r="H31" s="30">
        <f t="shared" ref="H31:H38" si="3">F31-E31-TIME(0,G31,0)</f>
        <v>0.27708333333333335</v>
      </c>
      <c r="I31" s="31">
        <f t="shared" ref="I31:I38" ca="1" si="4">IF(WEEKDAY(C31,2)&lt;6,$D$8,$D$9)*H31*24</f>
        <v>7315</v>
      </c>
      <c r="J31" s="11"/>
      <c r="K31" s="11"/>
      <c r="L31" s="11"/>
      <c r="M31" s="11"/>
      <c r="N31" s="11"/>
      <c r="O31" s="11"/>
    </row>
    <row r="32" spans="1:15" s="14" customFormat="1" ht="17.25" customHeight="1">
      <c r="A32" s="10"/>
      <c r="B32" s="11"/>
      <c r="C32" s="20">
        <f t="shared" ref="C32:C38" ca="1" si="5">C31+1</f>
        <v>44346</v>
      </c>
      <c r="D32" s="21">
        <f t="shared" ca="1" si="2"/>
        <v>44346</v>
      </c>
      <c r="E32" s="22">
        <v>0.40416666666666662</v>
      </c>
      <c r="F32" s="22">
        <v>0.66249999999999998</v>
      </c>
      <c r="G32" s="23">
        <v>48</v>
      </c>
      <c r="H32" s="30">
        <f t="shared" si="3"/>
        <v>0.22500000000000003</v>
      </c>
      <c r="I32" s="31">
        <f t="shared" ca="1" si="4"/>
        <v>5940.0000000000009</v>
      </c>
      <c r="J32" s="11"/>
      <c r="K32" s="11"/>
      <c r="L32" s="11"/>
      <c r="M32" s="11"/>
      <c r="N32" s="11"/>
      <c r="O32" s="11"/>
    </row>
    <row r="33" spans="1:15" s="14" customFormat="1" ht="17.25" customHeight="1">
      <c r="A33" s="10"/>
      <c r="B33" s="11"/>
      <c r="C33" s="20">
        <f t="shared" ca="1" si="5"/>
        <v>44347</v>
      </c>
      <c r="D33" s="21">
        <f t="shared" ca="1" si="2"/>
        <v>44347</v>
      </c>
      <c r="E33" s="22">
        <v>0.5541666666666667</v>
      </c>
      <c r="F33" s="22">
        <v>0.77847222222222223</v>
      </c>
      <c r="G33" s="23">
        <v>37</v>
      </c>
      <c r="H33" s="30">
        <f t="shared" si="3"/>
        <v>0.1986111111111111</v>
      </c>
      <c r="I33" s="31">
        <f t="shared" ca="1" si="4"/>
        <v>4671.333333333333</v>
      </c>
      <c r="J33" s="11"/>
      <c r="K33" s="11"/>
      <c r="L33" s="11"/>
      <c r="M33" s="11"/>
      <c r="N33" s="11"/>
      <c r="O33" s="11"/>
    </row>
    <row r="34" spans="1:15" s="14" customFormat="1" ht="17.25" customHeight="1">
      <c r="A34" s="10"/>
      <c r="B34" s="11"/>
      <c r="C34" s="20">
        <f t="shared" ca="1" si="5"/>
        <v>44348</v>
      </c>
      <c r="D34" s="21">
        <f t="shared" ca="1" si="2"/>
        <v>44348</v>
      </c>
      <c r="E34" s="22">
        <v>0.50555555555555554</v>
      </c>
      <c r="F34" s="22">
        <v>0.76180555555555562</v>
      </c>
      <c r="G34" s="23">
        <v>42</v>
      </c>
      <c r="H34" s="30">
        <f t="shared" si="3"/>
        <v>0.22708333333333341</v>
      </c>
      <c r="I34" s="31">
        <f t="shared" ca="1" si="4"/>
        <v>5341.0000000000018</v>
      </c>
      <c r="J34" s="11"/>
      <c r="K34" s="11"/>
      <c r="L34" s="11"/>
      <c r="M34" s="11"/>
      <c r="N34" s="11"/>
      <c r="O34" s="11"/>
    </row>
    <row r="35" spans="1:15" s="14" customFormat="1" ht="17.25" customHeight="1">
      <c r="A35" s="10"/>
      <c r="B35" s="11"/>
      <c r="C35" s="20">
        <f t="shared" ca="1" si="5"/>
        <v>44349</v>
      </c>
      <c r="D35" s="21">
        <f t="shared" ca="1" si="2"/>
        <v>44349</v>
      </c>
      <c r="E35" s="22">
        <v>0.52708333333333335</v>
      </c>
      <c r="F35" s="22">
        <v>0.71944444444444444</v>
      </c>
      <c r="G35" s="23">
        <v>27</v>
      </c>
      <c r="H35" s="30">
        <f t="shared" si="3"/>
        <v>0.1736111111111111</v>
      </c>
      <c r="I35" s="31">
        <f t="shared" ca="1" si="4"/>
        <v>4083.333333333333</v>
      </c>
      <c r="J35" s="11"/>
      <c r="K35" s="11"/>
      <c r="L35" s="11"/>
      <c r="M35" s="11"/>
      <c r="N35" s="11"/>
      <c r="O35" s="11"/>
    </row>
    <row r="36" spans="1:15" s="14" customFormat="1" ht="17.25" customHeight="1">
      <c r="A36" s="10"/>
      <c r="B36" s="11"/>
      <c r="C36" s="20">
        <f t="shared" ca="1" si="5"/>
        <v>44350</v>
      </c>
      <c r="D36" s="21">
        <f t="shared" ca="1" si="2"/>
        <v>44350</v>
      </c>
      <c r="E36" s="22"/>
      <c r="F36" s="22"/>
      <c r="G36" s="23"/>
      <c r="H36" s="30">
        <f t="shared" si="3"/>
        <v>0</v>
      </c>
      <c r="I36" s="31">
        <f t="shared" ca="1" si="4"/>
        <v>0</v>
      </c>
      <c r="J36" s="11"/>
      <c r="K36" s="11"/>
      <c r="L36" s="11"/>
      <c r="M36" s="11"/>
      <c r="N36" s="11"/>
      <c r="O36" s="11"/>
    </row>
    <row r="37" spans="1:15" s="14" customFormat="1" ht="17.25" customHeight="1">
      <c r="A37" s="10"/>
      <c r="B37" s="11"/>
      <c r="C37" s="20">
        <f t="shared" ca="1" si="5"/>
        <v>44351</v>
      </c>
      <c r="D37" s="21">
        <f t="shared" ca="1" si="2"/>
        <v>44351</v>
      </c>
      <c r="E37" s="22">
        <v>0.45277777777777778</v>
      </c>
      <c r="F37" s="22">
        <v>0.69305555555555554</v>
      </c>
      <c r="G37" s="23">
        <v>50</v>
      </c>
      <c r="H37" s="30">
        <f t="shared" si="3"/>
        <v>0.20555555555555555</v>
      </c>
      <c r="I37" s="31">
        <f t="shared" ca="1" si="4"/>
        <v>4834.6666666666661</v>
      </c>
      <c r="J37" s="11"/>
      <c r="K37" s="11"/>
      <c r="L37" s="11"/>
      <c r="M37" s="11"/>
      <c r="N37" s="11"/>
      <c r="O37" s="11"/>
    </row>
    <row r="38" spans="1:15" s="14" customFormat="1" ht="17.25" customHeight="1">
      <c r="A38" s="10"/>
      <c r="B38" s="11"/>
      <c r="C38" s="20">
        <f t="shared" ca="1" si="5"/>
        <v>44352</v>
      </c>
      <c r="D38" s="21">
        <f t="shared" ca="1" si="2"/>
        <v>44352</v>
      </c>
      <c r="E38" s="22">
        <v>0.6875</v>
      </c>
      <c r="F38" s="22">
        <v>0.89236111111111116</v>
      </c>
      <c r="G38" s="23">
        <v>33</v>
      </c>
      <c r="H38" s="30">
        <f t="shared" si="3"/>
        <v>0.18194444444444449</v>
      </c>
      <c r="I38" s="31">
        <f t="shared" ca="1" si="4"/>
        <v>4803.3333333333348</v>
      </c>
      <c r="J38" s="11"/>
      <c r="K38" s="11"/>
      <c r="L38" s="11"/>
      <c r="M38" s="11"/>
      <c r="N38" s="11"/>
      <c r="O38" s="11"/>
    </row>
    <row r="39" spans="1:15" s="14" customFormat="1" ht="17.25" customHeight="1">
      <c r="A39" s="10"/>
      <c r="B39" s="11"/>
      <c r="C39" s="11"/>
      <c r="D39" s="15"/>
      <c r="E39" s="15"/>
      <c r="F39" s="15"/>
      <c r="G39" s="25" t="s">
        <v>14</v>
      </c>
      <c r="H39" s="32">
        <f>SUM(H30:H38)</f>
        <v>1.7173611111111111</v>
      </c>
      <c r="I39" s="33">
        <f ca="1">SUM(I30:I38)</f>
        <v>42362.333333333336</v>
      </c>
      <c r="J39" s="11"/>
      <c r="K39" s="11"/>
      <c r="L39" s="11"/>
      <c r="M39" s="11"/>
      <c r="N39" s="11"/>
      <c r="O39" s="11"/>
    </row>
    <row r="40" spans="1:15" s="14" customFormat="1" ht="14.4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s="14" customFormat="1" ht="14.4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s="14" customFormat="1" ht="14.4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s="14" customFormat="1" ht="14.4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s="14" customFormat="1" ht="14.4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s="2" customFormat="1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</sheetData>
  <mergeCells count="3">
    <mergeCell ref="B2:E2"/>
    <mergeCell ref="H2:J2"/>
    <mergeCell ref="A1:J1"/>
  </mergeCells>
  <phoneticPr fontId="2"/>
  <conditionalFormatting sqref="D12:D20">
    <cfRule type="expression" dxfId="11" priority="19">
      <formula>WEEKDAY(C12)=1</formula>
    </cfRule>
  </conditionalFormatting>
  <conditionalFormatting sqref="D12:D20">
    <cfRule type="expression" dxfId="10" priority="11">
      <formula>WEEKDAY(C12)=7</formula>
    </cfRule>
  </conditionalFormatting>
  <conditionalFormatting sqref="C12:C20">
    <cfRule type="expression" dxfId="9" priority="6">
      <formula>WEEKDAY(C12)=1</formula>
    </cfRule>
  </conditionalFormatting>
  <conditionalFormatting sqref="C12:C20">
    <cfRule type="expression" dxfId="8" priority="5">
      <formula>WEEKDAY(C12)=7</formula>
    </cfRule>
  </conditionalFormatting>
  <conditionalFormatting sqref="D30:D38">
    <cfRule type="expression" dxfId="7" priority="4">
      <formula>WEEKDAY(C30)=1</formula>
    </cfRule>
  </conditionalFormatting>
  <conditionalFormatting sqref="D30:D38">
    <cfRule type="expression" dxfId="6" priority="3">
      <formula>WEEKDAY(C30)=7</formula>
    </cfRule>
  </conditionalFormatting>
  <conditionalFormatting sqref="C30:C38">
    <cfRule type="expression" dxfId="5" priority="2">
      <formula>WEEKDAY(C30)=1</formula>
    </cfRule>
  </conditionalFormatting>
  <conditionalFormatting sqref="C30:C38">
    <cfRule type="expression" dxfId="4" priority="1">
      <formula>WEEKDAY(C30)=7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76"/>
  <sheetViews>
    <sheetView workbookViewId="0">
      <selection activeCell="A3" sqref="A3"/>
    </sheetView>
  </sheetViews>
  <sheetFormatPr defaultColWidth="11.33203125" defaultRowHeight="13.2"/>
  <cols>
    <col min="1" max="1" width="3" customWidth="1"/>
    <col min="2" max="2" width="10.88671875" customWidth="1"/>
    <col min="3" max="3" width="14.44140625" customWidth="1"/>
    <col min="4" max="4" width="8.6640625" customWidth="1"/>
    <col min="5" max="6" width="7.77734375" customWidth="1"/>
    <col min="7" max="7" width="9.6640625" customWidth="1"/>
    <col min="8" max="8" width="10.33203125" customWidth="1"/>
    <col min="9" max="9" width="10.77734375" customWidth="1"/>
    <col min="10" max="12" width="10.88671875" customWidth="1"/>
    <col min="13" max="13" width="9.44140625" customWidth="1"/>
  </cols>
  <sheetData>
    <row r="1" spans="1:15" ht="12.75" customHeight="1" thickBot="1">
      <c r="A1" s="46" t="s">
        <v>18</v>
      </c>
      <c r="B1" s="46"/>
      <c r="C1" s="46"/>
      <c r="D1" s="46"/>
      <c r="E1" s="46"/>
      <c r="F1" s="46"/>
      <c r="G1" s="46"/>
      <c r="H1" s="46"/>
      <c r="I1" s="46"/>
      <c r="J1" s="46"/>
    </row>
    <row r="2" spans="1:15" ht="23.25" customHeight="1" thickBot="1">
      <c r="B2" s="42" t="s">
        <v>4</v>
      </c>
      <c r="C2" s="43"/>
      <c r="D2" s="43"/>
      <c r="E2" s="44"/>
      <c r="F2" s="1" t="s">
        <v>1</v>
      </c>
      <c r="H2" s="45" t="s">
        <v>15</v>
      </c>
      <c r="I2" s="45"/>
      <c r="J2" s="45"/>
    </row>
    <row r="3" spans="1:15" s="35" customFormat="1" ht="14.4"/>
    <row r="4" spans="1:15" s="35" customFormat="1" ht="14.4">
      <c r="F4" s="36"/>
      <c r="G4" s="36"/>
      <c r="H4" s="36"/>
      <c r="I4" s="36"/>
      <c r="J4" s="36"/>
      <c r="K4" s="36"/>
      <c r="L4" s="36"/>
    </row>
    <row r="5" spans="1:15" s="35" customFormat="1" ht="18" customHeight="1">
      <c r="B5" s="9" t="s">
        <v>0</v>
      </c>
      <c r="C5" s="7" t="s">
        <v>16</v>
      </c>
    </row>
    <row r="6" spans="1:15" s="14" customFormat="1" ht="18" customHeight="1">
      <c r="A6" s="10"/>
      <c r="B6" s="11"/>
      <c r="C6" s="37" t="s">
        <v>17</v>
      </c>
      <c r="D6" s="11"/>
      <c r="E6" s="11"/>
      <c r="F6" s="11"/>
      <c r="G6" s="11"/>
      <c r="H6" s="11"/>
      <c r="I6" s="13"/>
      <c r="J6" s="13"/>
      <c r="K6" s="13"/>
      <c r="L6" s="11"/>
      <c r="M6" s="11"/>
      <c r="N6" s="11"/>
      <c r="O6" s="11"/>
    </row>
    <row r="7" spans="1:15" s="14" customFormat="1" ht="14.4">
      <c r="A7" s="10"/>
      <c r="B7" s="11"/>
      <c r="C7" s="15"/>
      <c r="D7" s="15"/>
      <c r="E7" s="15"/>
      <c r="F7" s="15"/>
      <c r="G7" s="15"/>
      <c r="H7" s="16"/>
      <c r="I7" s="15"/>
      <c r="J7" s="15"/>
      <c r="K7" s="15"/>
      <c r="L7" s="16"/>
      <c r="M7" s="11"/>
      <c r="N7" s="11"/>
      <c r="O7" s="11"/>
    </row>
    <row r="8" spans="1:15" s="14" customFormat="1" ht="19.5" customHeight="1">
      <c r="A8" s="10"/>
      <c r="B8" s="11"/>
      <c r="C8" s="17" t="s">
        <v>5</v>
      </c>
      <c r="D8" s="34">
        <v>980</v>
      </c>
      <c r="E8" s="15"/>
      <c r="F8" s="15"/>
      <c r="G8" s="15"/>
      <c r="H8" s="16"/>
      <c r="I8" s="11"/>
      <c r="J8" s="15"/>
      <c r="K8" s="15"/>
      <c r="L8" s="16"/>
      <c r="M8" s="11"/>
      <c r="N8" s="11"/>
      <c r="O8" s="11"/>
    </row>
    <row r="9" spans="1:15" s="14" customFormat="1" ht="19.5" customHeight="1">
      <c r="A9" s="10"/>
      <c r="B9" s="11"/>
      <c r="C9" s="18" t="s">
        <v>6</v>
      </c>
      <c r="D9" s="34">
        <v>1100</v>
      </c>
      <c r="E9" s="15"/>
      <c r="F9" s="15"/>
      <c r="G9" s="15"/>
      <c r="H9" s="16"/>
      <c r="I9" s="11"/>
      <c r="J9" s="15"/>
      <c r="K9" s="15"/>
      <c r="L9" s="16"/>
      <c r="M9" s="11"/>
      <c r="N9" s="11"/>
      <c r="O9" s="11"/>
    </row>
    <row r="10" spans="1:15" s="14" customFormat="1" ht="14.4">
      <c r="A10" s="10"/>
      <c r="B10" s="11"/>
      <c r="C10" s="15"/>
      <c r="D10" s="15"/>
      <c r="E10" s="15"/>
      <c r="F10" s="15"/>
      <c r="G10" s="15"/>
      <c r="H10" s="16"/>
      <c r="I10" s="11"/>
      <c r="J10" s="15"/>
      <c r="K10" s="15"/>
      <c r="L10" s="16"/>
      <c r="M10" s="11"/>
      <c r="N10" s="11"/>
      <c r="O10" s="11"/>
    </row>
    <row r="11" spans="1:15" s="14" customFormat="1" ht="19.5" customHeight="1">
      <c r="A11" s="10"/>
      <c r="B11" s="11"/>
      <c r="C11" s="19" t="s">
        <v>7</v>
      </c>
      <c r="D11" s="19" t="s">
        <v>8</v>
      </c>
      <c r="E11" s="19" t="s">
        <v>9</v>
      </c>
      <c r="F11" s="19" t="s">
        <v>10</v>
      </c>
      <c r="G11" s="19" t="s">
        <v>11</v>
      </c>
      <c r="H11" s="19" t="s">
        <v>12</v>
      </c>
      <c r="I11" s="19" t="s">
        <v>13</v>
      </c>
      <c r="J11" s="15"/>
      <c r="K11" s="15"/>
      <c r="L11" s="16"/>
      <c r="M11" s="11"/>
      <c r="N11" s="11"/>
      <c r="O11" s="11"/>
    </row>
    <row r="12" spans="1:15" s="14" customFormat="1" ht="19.5" customHeight="1">
      <c r="A12" s="10"/>
      <c r="B12" s="11"/>
      <c r="C12" s="20">
        <f ca="1">TODAY()</f>
        <v>44344</v>
      </c>
      <c r="D12" s="21">
        <f ca="1">C12</f>
        <v>44344</v>
      </c>
      <c r="E12" s="22">
        <v>0.4375</v>
      </c>
      <c r="F12" s="22">
        <v>0.6875</v>
      </c>
      <c r="G12" s="23">
        <v>31</v>
      </c>
      <c r="H12" s="38">
        <f>F12-E12-TIME(0,G12,0)</f>
        <v>0.22847222222222222</v>
      </c>
      <c r="I12" s="39">
        <f ca="1">IF(WEEKDAY(C12,2)&lt;6,$D$8,$D$9)*H12*24</f>
        <v>5373.6666666666661</v>
      </c>
      <c r="J12" s="15"/>
      <c r="K12" s="15"/>
      <c r="L12" s="16"/>
      <c r="M12" s="11"/>
      <c r="N12" s="11"/>
      <c r="O12" s="11"/>
    </row>
    <row r="13" spans="1:15" s="14" customFormat="1" ht="19.5" customHeight="1">
      <c r="A13" s="10"/>
      <c r="B13" s="11"/>
      <c r="C13" s="20">
        <f ca="1">C12+1</f>
        <v>44345</v>
      </c>
      <c r="D13" s="21">
        <f t="shared" ref="D13:D20" ca="1" si="0">C13</f>
        <v>44345</v>
      </c>
      <c r="E13" s="22">
        <v>0.4777777777777778</v>
      </c>
      <c r="F13" s="22">
        <v>0.7729166666666667</v>
      </c>
      <c r="G13" s="23">
        <v>26</v>
      </c>
      <c r="H13" s="38">
        <f t="shared" ref="H13:H20" si="1">F13-E13-TIME(0,G13,0)</f>
        <v>0.27708333333333335</v>
      </c>
      <c r="I13" s="39">
        <f t="shared" ref="I13:I20" ca="1" si="2">IF(WEEKDAY(C13,2)&lt;6,$D$8,$D$9)*H13*24</f>
        <v>7315</v>
      </c>
      <c r="J13" s="15"/>
      <c r="K13" s="15"/>
      <c r="L13" s="16"/>
      <c r="M13" s="11"/>
      <c r="N13" s="11"/>
      <c r="O13" s="11"/>
    </row>
    <row r="14" spans="1:15" s="14" customFormat="1" ht="19.5" customHeight="1">
      <c r="A14" s="10"/>
      <c r="B14" s="11"/>
      <c r="C14" s="20">
        <f t="shared" ref="C14:C20" ca="1" si="3">C13+1</f>
        <v>44346</v>
      </c>
      <c r="D14" s="21">
        <f t="shared" ca="1" si="0"/>
        <v>44346</v>
      </c>
      <c r="E14" s="22">
        <v>0.40416666666666662</v>
      </c>
      <c r="F14" s="22">
        <v>0.66249999999999998</v>
      </c>
      <c r="G14" s="23">
        <v>48</v>
      </c>
      <c r="H14" s="38">
        <f t="shared" si="1"/>
        <v>0.22500000000000003</v>
      </c>
      <c r="I14" s="39">
        <f t="shared" ca="1" si="2"/>
        <v>5940.0000000000009</v>
      </c>
      <c r="J14" s="15"/>
      <c r="K14" s="15"/>
      <c r="L14" s="16"/>
      <c r="M14" s="11"/>
      <c r="N14" s="11"/>
      <c r="O14" s="11"/>
    </row>
    <row r="15" spans="1:15" s="14" customFormat="1" ht="19.5" customHeight="1">
      <c r="A15" s="10"/>
      <c r="B15" s="11"/>
      <c r="C15" s="20">
        <f t="shared" ca="1" si="3"/>
        <v>44347</v>
      </c>
      <c r="D15" s="21">
        <f t="shared" ca="1" si="0"/>
        <v>44347</v>
      </c>
      <c r="E15" s="22">
        <v>0.5541666666666667</v>
      </c>
      <c r="F15" s="22">
        <v>0.77847222222222223</v>
      </c>
      <c r="G15" s="23">
        <v>37</v>
      </c>
      <c r="H15" s="38">
        <f t="shared" si="1"/>
        <v>0.1986111111111111</v>
      </c>
      <c r="I15" s="39">
        <f t="shared" ca="1" si="2"/>
        <v>4671.333333333333</v>
      </c>
      <c r="J15" s="15"/>
      <c r="K15" s="15"/>
      <c r="L15" s="16"/>
      <c r="M15" s="11"/>
      <c r="N15" s="11"/>
      <c r="O15" s="11"/>
    </row>
    <row r="16" spans="1:15" s="14" customFormat="1" ht="19.5" customHeight="1">
      <c r="A16" s="10"/>
      <c r="B16" s="11"/>
      <c r="C16" s="20">
        <f t="shared" ca="1" si="3"/>
        <v>44348</v>
      </c>
      <c r="D16" s="21">
        <f t="shared" ca="1" si="0"/>
        <v>44348</v>
      </c>
      <c r="E16" s="22">
        <v>0.50555555555555554</v>
      </c>
      <c r="F16" s="22">
        <v>0.76180555555555562</v>
      </c>
      <c r="G16" s="23">
        <v>42</v>
      </c>
      <c r="H16" s="38">
        <f t="shared" si="1"/>
        <v>0.22708333333333341</v>
      </c>
      <c r="I16" s="39">
        <f t="shared" ca="1" si="2"/>
        <v>5341.0000000000018</v>
      </c>
      <c r="J16" s="15"/>
      <c r="K16" s="15"/>
      <c r="L16" s="16"/>
      <c r="M16" s="11"/>
      <c r="N16" s="11"/>
      <c r="O16" s="11"/>
    </row>
    <row r="17" spans="1:15" s="14" customFormat="1" ht="19.5" customHeight="1">
      <c r="A17" s="10"/>
      <c r="B17" s="11"/>
      <c r="C17" s="20">
        <f t="shared" ca="1" si="3"/>
        <v>44349</v>
      </c>
      <c r="D17" s="21">
        <f t="shared" ca="1" si="0"/>
        <v>44349</v>
      </c>
      <c r="E17" s="22">
        <v>0.52708333333333335</v>
      </c>
      <c r="F17" s="22">
        <v>0.71944444444444444</v>
      </c>
      <c r="G17" s="23">
        <v>27</v>
      </c>
      <c r="H17" s="38">
        <f t="shared" si="1"/>
        <v>0.1736111111111111</v>
      </c>
      <c r="I17" s="39">
        <f t="shared" ca="1" si="2"/>
        <v>4083.333333333333</v>
      </c>
      <c r="J17" s="15"/>
      <c r="K17" s="15"/>
      <c r="L17" s="15"/>
      <c r="M17" s="11"/>
      <c r="N17" s="11"/>
      <c r="O17" s="11"/>
    </row>
    <row r="18" spans="1:15" s="14" customFormat="1" ht="19.5" customHeight="1">
      <c r="A18" s="10"/>
      <c r="B18" s="11"/>
      <c r="C18" s="20">
        <f t="shared" ca="1" si="3"/>
        <v>44350</v>
      </c>
      <c r="D18" s="21">
        <f t="shared" ca="1" si="0"/>
        <v>44350</v>
      </c>
      <c r="E18" s="22"/>
      <c r="F18" s="22"/>
      <c r="G18" s="23"/>
      <c r="H18" s="38">
        <f t="shared" si="1"/>
        <v>0</v>
      </c>
      <c r="I18" s="39">
        <f t="shared" ca="1" si="2"/>
        <v>0</v>
      </c>
      <c r="J18" s="15"/>
      <c r="K18" s="15"/>
      <c r="L18" s="11"/>
      <c r="M18" s="11"/>
      <c r="N18" s="11"/>
      <c r="O18" s="11"/>
    </row>
    <row r="19" spans="1:15" s="14" customFormat="1" ht="19.5" customHeight="1">
      <c r="A19" s="10"/>
      <c r="B19" s="11"/>
      <c r="C19" s="20">
        <f t="shared" ca="1" si="3"/>
        <v>44351</v>
      </c>
      <c r="D19" s="21">
        <f t="shared" ca="1" si="0"/>
        <v>44351</v>
      </c>
      <c r="E19" s="22">
        <v>0.45277777777777778</v>
      </c>
      <c r="F19" s="22">
        <v>0.69305555555555554</v>
      </c>
      <c r="G19" s="23">
        <v>50</v>
      </c>
      <c r="H19" s="38">
        <f t="shared" si="1"/>
        <v>0.20555555555555555</v>
      </c>
      <c r="I19" s="39">
        <f t="shared" ca="1" si="2"/>
        <v>4834.6666666666661</v>
      </c>
      <c r="J19" s="15"/>
      <c r="K19" s="15"/>
      <c r="L19" s="11"/>
      <c r="M19" s="11"/>
      <c r="N19" s="11"/>
      <c r="O19" s="11"/>
    </row>
    <row r="20" spans="1:15" s="14" customFormat="1" ht="19.5" customHeight="1">
      <c r="A20" s="10"/>
      <c r="B20" s="11"/>
      <c r="C20" s="20">
        <f t="shared" ca="1" si="3"/>
        <v>44352</v>
      </c>
      <c r="D20" s="21">
        <f t="shared" ca="1" si="0"/>
        <v>44352</v>
      </c>
      <c r="E20" s="22">
        <v>0.6875</v>
      </c>
      <c r="F20" s="22">
        <v>0.89236111111111116</v>
      </c>
      <c r="G20" s="23">
        <v>33</v>
      </c>
      <c r="H20" s="38">
        <f t="shared" si="1"/>
        <v>0.18194444444444449</v>
      </c>
      <c r="I20" s="39">
        <f t="shared" ca="1" si="2"/>
        <v>4803.3333333333348</v>
      </c>
      <c r="J20" s="15"/>
      <c r="K20" s="15"/>
      <c r="L20" s="11"/>
      <c r="M20" s="11"/>
      <c r="N20" s="11"/>
      <c r="O20" s="11"/>
    </row>
    <row r="21" spans="1:15" s="14" customFormat="1" ht="19.5" customHeight="1">
      <c r="A21" s="10"/>
      <c r="B21" s="11"/>
      <c r="C21" s="11"/>
      <c r="D21" s="15"/>
      <c r="E21" s="15"/>
      <c r="F21" s="15"/>
      <c r="G21" s="25" t="s">
        <v>14</v>
      </c>
      <c r="H21" s="40">
        <f>SUM(H12:H20)</f>
        <v>1.7173611111111111</v>
      </c>
      <c r="I21" s="41">
        <f ca="1">SUM(I12:I20)</f>
        <v>42362.333333333336</v>
      </c>
      <c r="J21" s="15"/>
      <c r="K21" s="15"/>
      <c r="L21" s="11"/>
      <c r="M21" s="11"/>
      <c r="N21" s="11"/>
      <c r="O21" s="11"/>
    </row>
    <row r="22" spans="1:15" s="14" customFormat="1" ht="14.4">
      <c r="A22" s="10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4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4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s="14" customFormat="1" ht="14.4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s="14" customFormat="1" ht="14.4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s="2" customFormat="1">
      <c r="A27" s="4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>
      <c r="A28" s="4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>
      <c r="A29" s="4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>
      <c r="A30" s="4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>
      <c r="A31" s="4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>
      <c r="A32" s="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4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</sheetData>
  <mergeCells count="3">
    <mergeCell ref="B2:E2"/>
    <mergeCell ref="H2:J2"/>
    <mergeCell ref="A1:J1"/>
  </mergeCells>
  <phoneticPr fontId="2"/>
  <conditionalFormatting sqref="D12:D20">
    <cfRule type="expression" dxfId="3" priority="4">
      <formula>WEEKDAY(C12)=1</formula>
    </cfRule>
  </conditionalFormatting>
  <conditionalFormatting sqref="D12:D20">
    <cfRule type="expression" dxfId="2" priority="3">
      <formula>WEEKDAY(C12)=7</formula>
    </cfRule>
  </conditionalFormatting>
  <conditionalFormatting sqref="C12:C20">
    <cfRule type="expression" dxfId="1" priority="2">
      <formula>WEEKDAY(C12)=1</formula>
    </cfRule>
  </conditionalFormatting>
  <conditionalFormatting sqref="C12:C20">
    <cfRule type="expression" dxfId="0" priority="1">
      <formula>WEEKDAY(C12)=7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2021-05-28T03:53:08Z</dcterms:modified>
</cp:coreProperties>
</file>