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6-関数練習/"/>
    </mc:Choice>
  </mc:AlternateContent>
  <xr:revisionPtr revIDLastSave="1" documentId="8_{B22AE11A-E192-4579-A2E2-9868FBAA73B8}" xr6:coauthVersionLast="45" xr6:coauthVersionMax="45" xr10:uidLastSave="{0AD98416-EDCC-40C2-9E1B-E663C483776A}"/>
  <bookViews>
    <workbookView xWindow="2268" yWindow="0" windowWidth="19500" windowHeight="12612" xr2:uid="{06633FE8-CB5A-4F88-8D0D-04968C6AAE3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3" i="1" l="1"/>
  <c r="C93" i="1"/>
  <c r="G92" i="1"/>
  <c r="C92" i="1"/>
  <c r="G91" i="1"/>
  <c r="C91" i="1"/>
  <c r="G90" i="1"/>
  <c r="C90" i="1"/>
  <c r="G89" i="1"/>
  <c r="C89" i="1"/>
  <c r="G88" i="1"/>
  <c r="C88" i="1"/>
  <c r="G87" i="1"/>
  <c r="C87" i="1"/>
  <c r="G86" i="1"/>
  <c r="C86" i="1"/>
  <c r="G85" i="1"/>
  <c r="C85" i="1"/>
  <c r="E82" i="1"/>
  <c r="E81" i="1"/>
  <c r="E80" i="1"/>
  <c r="F53" i="1"/>
  <c r="F44" i="1"/>
  <c r="F34" i="1"/>
  <c r="F29" i="1"/>
  <c r="F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F24" authorId="0" shapeId="0" xr:uid="{5EF706B8-3A07-4C83-9F2B-662838C4572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(L23:L42,L23,O23:O42)</t>
        </r>
      </text>
    </comment>
    <comment ref="F29" authorId="0" shapeId="0" xr:uid="{A88DFBF5-3668-4A36-AB55-2B17641DAE7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(L23:L42,L29)</t>
        </r>
      </text>
    </comment>
    <comment ref="F34" authorId="0" shapeId="0" xr:uid="{46CFB404-4C7D-4C76-8D6C-B9CC3C54CFA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(K22:O42,O22,E38:F39)</t>
        </r>
      </text>
    </comment>
    <comment ref="F44" authorId="0" shapeId="0" xr:uid="{B13EB677-243C-4425-B786-E02DD79168E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(K22:O42,O22,E47:F48)</t>
        </r>
      </text>
    </comment>
    <comment ref="F53" authorId="0" shapeId="0" xr:uid="{BEF5097F-70A6-44B3-BA25-49B6FF6803D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(K22:O42,O22,E56:F57)</t>
        </r>
      </text>
    </comment>
    <comment ref="E80" authorId="1" shapeId="0" xr:uid="{D9EA66DB-3753-47B9-A477-E633A833CA5F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SMALL</t>
        </r>
        <r>
          <rPr>
            <b/>
            <sz val="14"/>
            <color indexed="81"/>
            <rFont val="MS P ゴシック"/>
            <family val="3"/>
            <charset val="128"/>
          </rPr>
          <t>(</t>
        </r>
        <r>
          <rPr>
            <b/>
            <sz val="14"/>
            <color indexed="12"/>
            <rFont val="MS P ゴシック"/>
            <family val="3"/>
            <charset val="128"/>
          </rPr>
          <t>$E$85:$E$93</t>
        </r>
        <r>
          <rPr>
            <b/>
            <sz val="14"/>
            <color indexed="81"/>
            <rFont val="MS P ゴシック"/>
            <family val="3"/>
            <charset val="128"/>
          </rPr>
          <t>,</t>
        </r>
        <r>
          <rPr>
            <b/>
            <sz val="16"/>
            <color indexed="10"/>
            <rFont val="MS P ゴシック"/>
            <family val="3"/>
            <charset val="128"/>
          </rPr>
          <t>1</t>
        </r>
        <r>
          <rPr>
            <b/>
            <sz val="14"/>
            <color indexed="81"/>
            <rFont val="MS P ゴシック"/>
            <family val="3"/>
            <charset val="128"/>
          </rPr>
          <t>)</t>
        </r>
      </text>
    </comment>
    <comment ref="C85" authorId="0" shapeId="0" xr:uid="{5A2D2F85-593D-415C-99F9-7C9D8AF7713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(E85,$E$85:$E$93,</t>
        </r>
        <r>
          <rPr>
            <b/>
            <sz val="18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85" authorId="0" shapeId="0" xr:uid="{7E97E2A6-95D8-472A-8542-51FD8D403D5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(E85</t>
        </r>
        <r>
          <rPr>
            <b/>
            <sz val="14"/>
            <color indexed="12"/>
            <rFont val="ＭＳ Ｐゴシック"/>
            <family val="3"/>
            <charset val="128"/>
          </rPr>
          <t>&lt;72</t>
        </r>
        <r>
          <rPr>
            <b/>
            <sz val="14"/>
            <color indexed="81"/>
            <rFont val="ＭＳ Ｐゴシック"/>
            <family val="3"/>
            <charset val="128"/>
          </rPr>
          <t>,"予選通過","")</t>
        </r>
      </text>
    </comment>
  </commentList>
</comments>
</file>

<file path=xl/sharedStrings.xml><?xml version="1.0" encoding="utf-8"?>
<sst xmlns="http://schemas.openxmlformats.org/spreadsheetml/2006/main" count="175" uniqueCount="84">
  <si>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</si>
  <si>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右の表について、以下の設問に従い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4"/>
  </si>
  <si>
    <t>※「検索条件」は検索文字のあるセルをクリックしましょう。（文字を入力しても可）</t>
    <rPh sb="2" eb="4">
      <t>ケンサク</t>
    </rPh>
    <rPh sb="4" eb="6">
      <t>ジョウケン</t>
    </rPh>
    <rPh sb="8" eb="10">
      <t>ケンサク</t>
    </rPh>
    <rPh sb="10" eb="12">
      <t>モジ</t>
    </rPh>
    <rPh sb="29" eb="31">
      <t>モジ</t>
    </rPh>
    <rPh sb="32" eb="34">
      <t>ニュウリョク</t>
    </rPh>
    <rPh sb="37" eb="38">
      <t>カ</t>
    </rPh>
    <phoneticPr fontId="4"/>
  </si>
  <si>
    <t>会員番号</t>
    <rPh sb="0" eb="2">
      <t>カイイン</t>
    </rPh>
    <rPh sb="2" eb="4">
      <t>バンゴウ</t>
    </rPh>
    <phoneticPr fontId="4"/>
  </si>
  <si>
    <t>性別</t>
    <rPh sb="0" eb="2">
      <t>セイベツ</t>
    </rPh>
    <phoneticPr fontId="4"/>
  </si>
  <si>
    <t>住所</t>
    <rPh sb="0" eb="2">
      <t>ジュウショ</t>
    </rPh>
    <phoneticPr fontId="4"/>
  </si>
  <si>
    <t>誕生日</t>
    <rPh sb="0" eb="3">
      <t>タンジョウビ</t>
    </rPh>
    <phoneticPr fontId="4"/>
  </si>
  <si>
    <t>販売額</t>
    <rPh sb="0" eb="2">
      <t>ハンバイ</t>
    </rPh>
    <rPh sb="2" eb="3">
      <t>ガク</t>
    </rPh>
    <phoneticPr fontId="4"/>
  </si>
  <si>
    <t>（問題１）</t>
    <rPh sb="1" eb="3">
      <t>モンダイ</t>
    </rPh>
    <phoneticPr fontId="4"/>
  </si>
  <si>
    <r>
      <t>男性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売上合計</t>
    </r>
    <r>
      <rPr>
        <sz val="12"/>
        <color theme="1"/>
        <rFont val="ＭＳ Ｐゴシック"/>
        <family val="3"/>
        <charset val="128"/>
      </rPr>
      <t>は？</t>
    </r>
    <rPh sb="0" eb="2">
      <t>ダンセイ</t>
    </rPh>
    <rPh sb="3" eb="5">
      <t>ウリアゲ</t>
    </rPh>
    <rPh sb="5" eb="7">
      <t>ゴウケイ</t>
    </rPh>
    <phoneticPr fontId="4"/>
  </si>
  <si>
    <t>１</t>
    <phoneticPr fontId="4"/>
  </si>
  <si>
    <t>男</t>
    <rPh sb="0" eb="1">
      <t>オトコ</t>
    </rPh>
    <phoneticPr fontId="4"/>
  </si>
  <si>
    <t>神奈川県</t>
  </si>
  <si>
    <t>答</t>
    <rPh sb="0" eb="1">
      <t>コタエ</t>
    </rPh>
    <phoneticPr fontId="4"/>
  </si>
  <si>
    <t>２</t>
    <phoneticPr fontId="4"/>
  </si>
  <si>
    <t>女</t>
    <rPh sb="0" eb="1">
      <t>オンナ</t>
    </rPh>
    <phoneticPr fontId="4"/>
  </si>
  <si>
    <t>東京都</t>
  </si>
  <si>
    <t>（ＳＵＭＩＦ＝数学／三角）</t>
    <rPh sb="7" eb="9">
      <t>スウガク</t>
    </rPh>
    <rPh sb="10" eb="12">
      <t>サンカク</t>
    </rPh>
    <phoneticPr fontId="4"/>
  </si>
  <si>
    <t>３</t>
  </si>
  <si>
    <t>千葉県</t>
  </si>
  <si>
    <t>４</t>
  </si>
  <si>
    <t>５</t>
  </si>
  <si>
    <t>（問題２）</t>
    <rPh sb="1" eb="3">
      <t>モンダイ</t>
    </rPh>
    <phoneticPr fontId="4"/>
  </si>
  <si>
    <r>
      <t>女性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人数</t>
    </r>
    <r>
      <rPr>
        <sz val="12"/>
        <color theme="1"/>
        <rFont val="ＭＳ Ｐゴシック"/>
        <family val="3"/>
        <charset val="128"/>
      </rPr>
      <t>は？</t>
    </r>
    <rPh sb="0" eb="2">
      <t>ジョセイ</t>
    </rPh>
    <rPh sb="3" eb="5">
      <t>ニンズウ</t>
    </rPh>
    <phoneticPr fontId="4"/>
  </si>
  <si>
    <t>６</t>
  </si>
  <si>
    <t>７</t>
  </si>
  <si>
    <t>（ＣＯＵＮＴＩＦ＝統計）</t>
    <rPh sb="9" eb="11">
      <t>トウケイ</t>
    </rPh>
    <phoneticPr fontId="4"/>
  </si>
  <si>
    <t>８</t>
  </si>
  <si>
    <t>９</t>
  </si>
  <si>
    <t>（問題３）</t>
    <rPh sb="1" eb="3">
      <t>モンダイ</t>
    </rPh>
    <phoneticPr fontId="4"/>
  </si>
  <si>
    <t>１０</t>
  </si>
  <si>
    <t>（ＤＳＵＭ＝データベース）</t>
    <phoneticPr fontId="4"/>
  </si>
  <si>
    <t>１１</t>
  </si>
  <si>
    <t>１２</t>
  </si>
  <si>
    <t>１３</t>
  </si>
  <si>
    <t>１４</t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</si>
  <si>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</si>
  <si>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１５</t>
  </si>
  <si>
    <t>条件表</t>
    <rPh sb="0" eb="2">
      <t>ジョウケン</t>
    </rPh>
    <rPh sb="2" eb="3">
      <t>ヒョウ</t>
    </rPh>
    <phoneticPr fontId="4"/>
  </si>
  <si>
    <t>→</t>
    <phoneticPr fontId="4"/>
  </si>
  <si>
    <t>１６</t>
  </si>
  <si>
    <t>東京都</t>
    <rPh sb="0" eb="3">
      <t>トウキョウト</t>
    </rPh>
    <phoneticPr fontId="4"/>
  </si>
  <si>
    <t>１７</t>
  </si>
  <si>
    <r>
      <t>必ず、表のデータと</t>
    </r>
    <r>
      <rPr>
        <b/>
        <sz val="12"/>
        <rFont val="ＭＳ Ｐゴシック"/>
        <family val="3"/>
        <charset val="128"/>
      </rPr>
      <t>同一の文字列を使用</t>
    </r>
    <r>
      <rPr>
        <sz val="12"/>
        <color theme="1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</si>
  <si>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１８</t>
  </si>
  <si>
    <t>１９</t>
  </si>
  <si>
    <t>（問題４）</t>
    <rPh sb="1" eb="3">
      <t>モンダイ</t>
    </rPh>
    <phoneticPr fontId="4"/>
  </si>
  <si>
    <t>２０</t>
  </si>
  <si>
    <t>千葉県</t>
    <rPh sb="0" eb="3">
      <t>チバケン</t>
    </rPh>
    <phoneticPr fontId="4"/>
  </si>
  <si>
    <t>（問題５）</t>
    <rPh sb="1" eb="3">
      <t>モンダイ</t>
    </rPh>
    <phoneticPr fontId="4"/>
  </si>
  <si>
    <t>神奈川県</t>
    <rPh sb="0" eb="4">
      <t>カナガワケン</t>
    </rPh>
    <phoneticPr fontId="4"/>
  </si>
  <si>
    <t>&gt;=100000</t>
    <phoneticPr fontId="4"/>
  </si>
  <si>
    <t>左のように作成してみましょう</t>
  </si>
  <si>
    <r>
      <t>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5">
      <t>セツモン</t>
    </rPh>
    <rPh sb="6" eb="7">
      <t>シタガ</t>
    </rPh>
    <rPh sb="10" eb="12">
      <t>ケイサン</t>
    </rPh>
    <rPh sb="12" eb="13">
      <t>シキ</t>
    </rPh>
    <rPh sb="14" eb="16">
      <t>セッテイ</t>
    </rPh>
    <phoneticPr fontId="4"/>
  </si>
  <si>
    <t>順位を設定しましょう。</t>
    <rPh sb="0" eb="2">
      <t>ジュンイ</t>
    </rPh>
    <rPh sb="3" eb="5">
      <t>セッテイ</t>
    </rPh>
    <phoneticPr fontId="4"/>
  </si>
  <si>
    <t>（ＲＡＮＫ関数＝統計）</t>
    <rPh sb="5" eb="7">
      <t>カンスウ</t>
    </rPh>
    <rPh sb="8" eb="10">
      <t>トウケイ</t>
    </rPh>
    <phoneticPr fontId="4"/>
  </si>
  <si>
    <t>（注意）ゴルフはスコアーが小さい方が上の順位です。</t>
    <rPh sb="13" eb="14">
      <t>チイ</t>
    </rPh>
    <rPh sb="16" eb="17">
      <t>ホウ</t>
    </rPh>
    <rPh sb="18" eb="19">
      <t>ウエ</t>
    </rPh>
    <rPh sb="20" eb="22">
      <t>ジュンイ</t>
    </rPh>
    <phoneticPr fontId="4"/>
  </si>
  <si>
    <t>「判定」欄で、ｽｺｱｰが７２未満を「予選通過」と判定しましょう。</t>
    <rPh sb="1" eb="3">
      <t>ハンテイ</t>
    </rPh>
    <rPh sb="4" eb="5">
      <t>ラン</t>
    </rPh>
    <rPh sb="14" eb="16">
      <t>ミマン</t>
    </rPh>
    <rPh sb="18" eb="20">
      <t>ヨセン</t>
    </rPh>
    <rPh sb="20" eb="22">
      <t>ツウカ</t>
    </rPh>
    <rPh sb="24" eb="26">
      <t>ハンテイ</t>
    </rPh>
    <phoneticPr fontId="4"/>
  </si>
  <si>
    <t>（ＩＦ関数＝論理）</t>
    <rPh sb="3" eb="5">
      <t>カンスウ</t>
    </rPh>
    <rPh sb="6" eb="8">
      <t>ロンリ</t>
    </rPh>
    <phoneticPr fontId="4"/>
  </si>
  <si>
    <r>
      <t>スコアーが</t>
    </r>
    <r>
      <rPr>
        <sz val="12"/>
        <color rgb="FFFF0000"/>
        <rFont val="ＭＳ Ｐゴシック"/>
        <family val="3"/>
        <charset val="128"/>
      </rPr>
      <t>「７２」以上を赤文字で識別</t>
    </r>
    <r>
      <rPr>
        <sz val="12"/>
        <color theme="1"/>
        <rFont val="ＭＳ Ｐゴシック"/>
        <family val="3"/>
        <charset val="128"/>
      </rPr>
      <t>しましょう。</t>
    </r>
    <rPh sb="9" eb="11">
      <t>イジョウ</t>
    </rPh>
    <rPh sb="12" eb="13">
      <t>アカ</t>
    </rPh>
    <rPh sb="13" eb="15">
      <t>モジ</t>
    </rPh>
    <rPh sb="16" eb="18">
      <t>シキベツ</t>
    </rPh>
    <phoneticPr fontId="4"/>
  </si>
  <si>
    <r>
      <t>｛</t>
    </r>
    <r>
      <rPr>
        <b/>
        <sz val="12"/>
        <color theme="1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｝</t>
    </r>
    <rPh sb="1" eb="4">
      <t>ジョウケンツ</t>
    </rPh>
    <rPh sb="5" eb="7">
      <t>ショシキ</t>
    </rPh>
    <phoneticPr fontId="4"/>
  </si>
  <si>
    <t>以下の順位のスコアーを設定しましょう。</t>
    <rPh sb="0" eb="2">
      <t>イカ</t>
    </rPh>
    <rPh sb="3" eb="5">
      <t>ジュンイ</t>
    </rPh>
    <rPh sb="11" eb="13">
      <t>セッテイ</t>
    </rPh>
    <phoneticPr fontId="4"/>
  </si>
  <si>
    <t>（ＳＭＡＬＬ関数＝統計）</t>
    <rPh sb="6" eb="8">
      <t>カンスウ</t>
    </rPh>
    <rPh sb="9" eb="11">
      <t>トウケイ</t>
    </rPh>
    <phoneticPr fontId="4"/>
  </si>
  <si>
    <t>順位</t>
    <rPh sb="0" eb="2">
      <t>ジュンイ</t>
    </rPh>
    <phoneticPr fontId="4"/>
  </si>
  <si>
    <t>スコアー</t>
    <phoneticPr fontId="4"/>
  </si>
  <si>
    <t>=SMALL($E$85:$E$93,1)</t>
    <phoneticPr fontId="4"/>
  </si>
  <si>
    <t>=SMALL($E$85:$E$93,2)</t>
  </si>
  <si>
    <t>=SMALL($E$85:$E$93,3)</t>
  </si>
  <si>
    <t>名前</t>
    <rPh sb="0" eb="2">
      <t>ナマエ</t>
    </rPh>
    <phoneticPr fontId="4"/>
  </si>
  <si>
    <t>料金</t>
    <rPh sb="0" eb="2">
      <t>リョウキン</t>
    </rPh>
    <phoneticPr fontId="4"/>
  </si>
  <si>
    <t>判定</t>
    <rPh sb="0" eb="2">
      <t>ハンテイ</t>
    </rPh>
    <phoneticPr fontId="4"/>
  </si>
  <si>
    <t>長嶋</t>
    <rPh sb="0" eb="2">
      <t>ナガシマ</t>
    </rPh>
    <phoneticPr fontId="4"/>
  </si>
  <si>
    <t>金田</t>
    <rPh sb="0" eb="2">
      <t>カネダ</t>
    </rPh>
    <phoneticPr fontId="4"/>
  </si>
  <si>
    <t>田淵</t>
    <rPh sb="0" eb="2">
      <t>タブチ</t>
    </rPh>
    <phoneticPr fontId="4"/>
  </si>
  <si>
    <t>江夏</t>
    <rPh sb="0" eb="2">
      <t>エナツ</t>
    </rPh>
    <phoneticPr fontId="4"/>
  </si>
  <si>
    <t>松井</t>
    <rPh sb="0" eb="2">
      <t>マツイ</t>
    </rPh>
    <phoneticPr fontId="4"/>
  </si>
  <si>
    <t>高橋</t>
    <rPh sb="0" eb="2">
      <t>タカハシ</t>
    </rPh>
    <phoneticPr fontId="4"/>
  </si>
  <si>
    <t>掛布</t>
    <rPh sb="0" eb="1">
      <t>カケ</t>
    </rPh>
    <rPh sb="1" eb="2">
      <t>フ</t>
    </rPh>
    <phoneticPr fontId="4"/>
  </si>
  <si>
    <t>江藤</t>
    <rPh sb="0" eb="2">
      <t>エトウ</t>
    </rPh>
    <phoneticPr fontId="4"/>
  </si>
  <si>
    <t>清原</t>
    <rPh sb="0" eb="2">
      <t>キヨハラ</t>
    </rPh>
    <phoneticPr fontId="4"/>
  </si>
  <si>
    <t>Copyright(c) Beginners Site All right reserved 2020/10/20</t>
    <phoneticPr fontId="4"/>
  </si>
  <si>
    <r>
      <t>東京都</t>
    </r>
    <r>
      <rPr>
        <sz val="12"/>
        <color theme="1"/>
        <rFont val="ＭＳ Ｐゴシック"/>
        <family val="3"/>
        <charset val="128"/>
      </rPr>
      <t>に住む、</t>
    </r>
    <r>
      <rPr>
        <b/>
        <sz val="12"/>
        <color rgb="FFFF0000"/>
        <rFont val="ＭＳ Ｐゴシック"/>
        <family val="3"/>
        <charset val="128"/>
      </rPr>
      <t>女性の販売額合計</t>
    </r>
    <r>
      <rPr>
        <sz val="12"/>
        <color theme="1"/>
        <rFont val="ＭＳ Ｐゴシック"/>
        <family val="3"/>
        <charset val="128"/>
      </rPr>
      <t>は？</t>
    </r>
    <rPh sb="0" eb="3">
      <t>トウキョウト</t>
    </rPh>
    <rPh sb="4" eb="5">
      <t>ス</t>
    </rPh>
    <rPh sb="7" eb="9">
      <t>ジョセイ</t>
    </rPh>
    <rPh sb="10" eb="12">
      <t>ハンバイ</t>
    </rPh>
    <rPh sb="12" eb="13">
      <t>ガク</t>
    </rPh>
    <rPh sb="13" eb="15">
      <t>ゴウケイ</t>
    </rPh>
    <phoneticPr fontId="4"/>
  </si>
  <si>
    <r>
      <t>千葉県</t>
    </r>
    <r>
      <rPr>
        <sz val="12"/>
        <color theme="1"/>
        <rFont val="ＭＳ Ｐゴシック"/>
        <family val="3"/>
        <charset val="128"/>
      </rPr>
      <t>に住む、</t>
    </r>
    <r>
      <rPr>
        <b/>
        <sz val="12"/>
        <color rgb="FFFF0000"/>
        <rFont val="ＭＳ Ｐゴシック"/>
        <family val="3"/>
        <charset val="128"/>
      </rPr>
      <t>女性の平均販売額</t>
    </r>
    <r>
      <rPr>
        <sz val="12"/>
        <color theme="1"/>
        <rFont val="ＭＳ Ｐゴシック"/>
        <family val="3"/>
        <charset val="128"/>
      </rPr>
      <t>は？</t>
    </r>
    <rPh sb="0" eb="3">
      <t>チバケン</t>
    </rPh>
    <rPh sb="4" eb="5">
      <t>ス</t>
    </rPh>
    <rPh sb="7" eb="9">
      <t>ジョセイ</t>
    </rPh>
    <rPh sb="10" eb="12">
      <t>ヘイキン</t>
    </rPh>
    <rPh sb="12" eb="14">
      <t>ハンバイ</t>
    </rPh>
    <rPh sb="14" eb="15">
      <t>ガク</t>
    </rPh>
    <phoneticPr fontId="4"/>
  </si>
  <si>
    <r>
      <t>神奈川県</t>
    </r>
    <r>
      <rPr>
        <sz val="12"/>
        <color theme="1"/>
        <rFont val="ＭＳ Ｐゴシック"/>
        <family val="3"/>
        <charset val="128"/>
      </rPr>
      <t>の１</t>
    </r>
    <r>
      <rPr>
        <b/>
        <sz val="12"/>
        <color rgb="FFFF0000"/>
        <rFont val="ＭＳ Ｐゴシック"/>
        <family val="3"/>
        <charset val="128"/>
      </rPr>
      <t>０万以上の販売額合計</t>
    </r>
    <r>
      <rPr>
        <sz val="12"/>
        <color theme="1"/>
        <rFont val="ＭＳ Ｐゴシック"/>
        <family val="3"/>
        <charset val="128"/>
      </rPr>
      <t>は？</t>
    </r>
    <rPh sb="0" eb="4">
      <t>カナガワケン</t>
    </rPh>
    <rPh sb="7" eb="8">
      <t>マン</t>
    </rPh>
    <rPh sb="8" eb="10">
      <t>イジョウ</t>
    </rPh>
    <rPh sb="11" eb="13">
      <t>ハンバイ</t>
    </rPh>
    <rPh sb="13" eb="14">
      <t>ガク</t>
    </rPh>
    <rPh sb="14" eb="16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</si>
</sst>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yyyy&quot;年&quot;m&quot;月&quot;;@"/>
    <numFmt numFmtId="179" formatCode="0.0"/>
  </numFmts>
  <fonts count="3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0"/>
      <name val="MS P ゴシック"/>
      <family val="3"/>
      <charset val="128"/>
    </font>
    <font>
      <b/>
      <sz val="14"/>
      <color indexed="12"/>
      <name val="MS P ゴシック"/>
      <family val="3"/>
      <charset val="128"/>
    </font>
    <font>
      <b/>
      <sz val="16"/>
      <color indexed="10"/>
      <name val="MS P 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11" fillId="6" borderId="8" xfId="0" applyFont="1" applyFill="1" applyBorder="1">
      <alignment vertical="center"/>
    </xf>
    <xf numFmtId="49" fontId="5" fillId="7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178" fontId="5" fillId="0" borderId="9" xfId="0" applyNumberFormat="1" applyFont="1" applyBorder="1">
      <alignment vertical="center"/>
    </xf>
    <xf numFmtId="38" fontId="5" fillId="0" borderId="7" xfId="1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38" fontId="11" fillId="0" borderId="0" xfId="1" applyFont="1" applyAlignment="1">
      <alignment vertical="center"/>
    </xf>
    <xf numFmtId="49" fontId="5" fillId="7" borderId="10" xfId="0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178" fontId="5" fillId="0" borderId="12" xfId="0" applyNumberFormat="1" applyFont="1" applyBorder="1">
      <alignment vertical="center"/>
    </xf>
    <xf numFmtId="38" fontId="5" fillId="0" borderId="13" xfId="1" applyFont="1" applyBorder="1" applyAlignment="1">
      <alignment vertical="center"/>
    </xf>
    <xf numFmtId="0" fontId="11" fillId="0" borderId="0" xfId="0" applyFont="1">
      <alignment vertical="center"/>
    </xf>
    <xf numFmtId="0" fontId="13" fillId="8" borderId="4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2" fillId="0" borderId="0" xfId="0" applyFont="1">
      <alignment vertical="center"/>
    </xf>
    <xf numFmtId="49" fontId="5" fillId="7" borderId="15" xfId="0" applyNumberFormat="1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>
      <alignment vertical="center"/>
    </xf>
    <xf numFmtId="178" fontId="5" fillId="0" borderId="17" xfId="0" applyNumberFormat="1" applyFont="1" applyBorder="1">
      <alignment vertical="center"/>
    </xf>
    <xf numFmtId="38" fontId="5" fillId="0" borderId="18" xfId="1" applyFont="1" applyBorder="1" applyAlignment="1">
      <alignment vertical="center"/>
    </xf>
    <xf numFmtId="0" fontId="15" fillId="0" borderId="14" xfId="0" applyFont="1" applyBorder="1" applyAlignment="1">
      <alignment horizontal="center" vertical="center"/>
    </xf>
    <xf numFmtId="0" fontId="16" fillId="9" borderId="0" xfId="0" applyFont="1" applyFill="1" applyAlignment="1">
      <alignment horizontal="center" vertical="center"/>
    </xf>
    <xf numFmtId="0" fontId="17" fillId="0" borderId="0" xfId="0" applyFont="1">
      <alignment vertical="center"/>
    </xf>
    <xf numFmtId="0" fontId="5" fillId="3" borderId="14" xfId="0" applyFont="1" applyFill="1" applyBorder="1" applyAlignment="1">
      <alignment horizontal="center" vertical="center"/>
    </xf>
    <xf numFmtId="0" fontId="11" fillId="6" borderId="14" xfId="0" applyFont="1" applyFill="1" applyBorder="1">
      <alignment vertical="center"/>
    </xf>
    <xf numFmtId="0" fontId="5" fillId="0" borderId="0" xfId="0" quotePrefix="1" applyFont="1">
      <alignment vertical="center"/>
    </xf>
    <xf numFmtId="0" fontId="5" fillId="6" borderId="14" xfId="0" applyFont="1" applyFill="1" applyBorder="1">
      <alignment vertical="center"/>
    </xf>
    <xf numFmtId="0" fontId="19" fillId="10" borderId="14" xfId="0" applyFont="1" applyFill="1" applyBorder="1" applyAlignment="1">
      <alignment horizontal="center" vertical="center"/>
    </xf>
    <xf numFmtId="0" fontId="11" fillId="0" borderId="14" xfId="0" applyFont="1" applyBorder="1">
      <alignment vertical="center"/>
    </xf>
    <xf numFmtId="38" fontId="11" fillId="0" borderId="14" xfId="1" applyFont="1" applyFill="1" applyBorder="1" applyAlignment="1">
      <alignment vertical="center"/>
    </xf>
    <xf numFmtId="179" fontId="20" fillId="6" borderId="14" xfId="0" applyNumberFormat="1" applyFont="1" applyFill="1" applyBorder="1">
      <alignment vertical="center"/>
    </xf>
    <xf numFmtId="0" fontId="20" fillId="6" borderId="14" xfId="0" applyFont="1" applyFill="1" applyBorder="1">
      <alignment vertical="center"/>
    </xf>
    <xf numFmtId="0" fontId="29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123825</xdr:rowOff>
    </xdr:from>
    <xdr:to>
      <xdr:col>10</xdr:col>
      <xdr:colOff>123825</xdr:colOff>
      <xdr:row>7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323485D-1DEB-4BDC-B318-7286B815A43A}"/>
            </a:ext>
          </a:extLst>
        </xdr:cNvPr>
        <xdr:cNvSpPr txBox="1">
          <a:spLocks noChangeArrowheads="1"/>
        </xdr:cNvSpPr>
      </xdr:nvSpPr>
      <xdr:spPr bwMode="auto">
        <a:xfrm>
          <a:off x="3190875" y="329565"/>
          <a:ext cx="3158490" cy="112014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1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657529</xdr:colOff>
      <xdr:row>10</xdr:row>
      <xdr:rowOff>48357</xdr:rowOff>
    </xdr:from>
    <xdr:to>
      <xdr:col>13</xdr:col>
      <xdr:colOff>639295</xdr:colOff>
      <xdr:row>14</xdr:row>
      <xdr:rowOff>57149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538AFE52-4A1D-4551-8C24-4B8C89517EB3}"/>
            </a:ext>
          </a:extLst>
        </xdr:cNvPr>
        <xdr:cNvGrpSpPr>
          <a:grpSpLocks/>
        </xdr:cNvGrpSpPr>
      </xdr:nvGrpSpPr>
      <xdr:grpSpPr bwMode="auto">
        <a:xfrm>
          <a:off x="878509" y="2105757"/>
          <a:ext cx="8135166" cy="831752"/>
          <a:chOff x="42" y="221"/>
          <a:chExt cx="763" cy="6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2727EEA6-3C73-4E38-A976-A2BDB30F8A63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3B6D1D1-0D9C-4DBC-B029-06285B29E22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7A22FB9D-D886-4072-805A-90AFB20B413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4" y="221"/>
            <a:ext cx="61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42BC9C08-6039-490D-BCA2-527309C726C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42" y="221"/>
            <a:ext cx="58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152400</xdr:colOff>
      <xdr:row>16</xdr:row>
      <xdr:rowOff>28574</xdr:rowOff>
    </xdr:from>
    <xdr:to>
      <xdr:col>1</xdr:col>
      <xdr:colOff>581025</xdr:colOff>
      <xdr:row>18</xdr:row>
      <xdr:rowOff>11495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543FD57F-CCDE-4905-94D9-38C0E2574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52400" y="3320414"/>
          <a:ext cx="649605" cy="394401"/>
        </a:xfrm>
        <a:prstGeom prst="rect">
          <a:avLst/>
        </a:prstGeom>
        <a:noFill/>
      </xdr:spPr>
    </xdr:pic>
    <xdr:clientData/>
  </xdr:twoCellAnchor>
  <xdr:twoCellAnchor>
    <xdr:from>
      <xdr:col>7</xdr:col>
      <xdr:colOff>704851</xdr:colOff>
      <xdr:row>16</xdr:row>
      <xdr:rowOff>47625</xdr:rowOff>
    </xdr:from>
    <xdr:to>
      <xdr:col>9</xdr:col>
      <xdr:colOff>447676</xdr:colOff>
      <xdr:row>17</xdr:row>
      <xdr:rowOff>176310</xdr:rowOff>
    </xdr:to>
    <xdr:pic>
      <xdr:nvPicPr>
        <xdr:cNvPr id="9" name="Picture 673">
          <a:extLst>
            <a:ext uri="{FF2B5EF4-FFF2-40B4-BE49-F238E27FC236}">
              <a16:creationId xmlns:a16="http://schemas.microsoft.com/office/drawing/2014/main" id="{837800EA-84AA-4020-9C9D-A78A0D848E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83531" y="3339465"/>
          <a:ext cx="573405" cy="3344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209550</xdr:colOff>
      <xdr:row>61</xdr:row>
      <xdr:rowOff>123825</xdr:rowOff>
    </xdr:from>
    <xdr:to>
      <xdr:col>1</xdr:col>
      <xdr:colOff>576407</xdr:colOff>
      <xdr:row>63</xdr:row>
      <xdr:rowOff>76200</xdr:rowOff>
    </xdr:to>
    <xdr:pic>
      <xdr:nvPicPr>
        <xdr:cNvPr id="10" name="Picture 756">
          <a:extLst>
            <a:ext uri="{FF2B5EF4-FFF2-40B4-BE49-F238E27FC236}">
              <a16:creationId xmlns:a16="http://schemas.microsoft.com/office/drawing/2014/main" id="{6F1EDF21-39F8-4D84-9F93-5DE7E4D250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13268325"/>
          <a:ext cx="587837" cy="36385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600075</xdr:colOff>
      <xdr:row>61</xdr:row>
      <xdr:rowOff>180975</xdr:rowOff>
    </xdr:from>
    <xdr:to>
      <xdr:col>9</xdr:col>
      <xdr:colOff>391886</xdr:colOff>
      <xdr:row>63</xdr:row>
      <xdr:rowOff>66677</xdr:rowOff>
    </xdr:to>
    <xdr:pic>
      <xdr:nvPicPr>
        <xdr:cNvPr id="11" name="Picture 757">
          <a:extLst>
            <a:ext uri="{FF2B5EF4-FFF2-40B4-BE49-F238E27FC236}">
              <a16:creationId xmlns:a16="http://schemas.microsoft.com/office/drawing/2014/main" id="{29516AE9-5865-4CAE-8705-DCAC60C22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78755" y="13325475"/>
          <a:ext cx="622391" cy="29718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542924</xdr:colOff>
      <xdr:row>42</xdr:row>
      <xdr:rowOff>123824</xdr:rowOff>
    </xdr:from>
    <xdr:to>
      <xdr:col>15</xdr:col>
      <xdr:colOff>639484</xdr:colOff>
      <xdr:row>52</xdr:row>
      <xdr:rowOff>64769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2A13FFCD-7282-45F0-BCE5-6AB0720432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505324" y="8764904"/>
          <a:ext cx="6040160" cy="2028825"/>
        </a:xfrm>
        <a:prstGeom prst="rect">
          <a:avLst/>
        </a:prstGeom>
      </xdr:spPr>
    </xdr:pic>
    <xdr:clientData/>
  </xdr:twoCellAnchor>
  <xdr:twoCellAnchor editAs="oneCell">
    <xdr:from>
      <xdr:col>6</xdr:col>
      <xdr:colOff>542924</xdr:colOff>
      <xdr:row>52</xdr:row>
      <xdr:rowOff>180975</xdr:rowOff>
    </xdr:from>
    <xdr:to>
      <xdr:col>15</xdr:col>
      <xdr:colOff>660412</xdr:colOff>
      <xdr:row>59</xdr:row>
      <xdr:rowOff>733425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DA12CFA0-60C8-41A0-995A-720BAED0D2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505324" y="10879455"/>
          <a:ext cx="6061088" cy="1992630"/>
        </a:xfrm>
        <a:prstGeom prst="rect">
          <a:avLst/>
        </a:prstGeom>
      </xdr:spPr>
    </xdr:pic>
    <xdr:clientData/>
  </xdr:twoCellAnchor>
  <xdr:twoCellAnchor editAs="oneCell">
    <xdr:from>
      <xdr:col>7</xdr:col>
      <xdr:colOff>100965</xdr:colOff>
      <xdr:row>77</xdr:row>
      <xdr:rowOff>169544</xdr:rowOff>
    </xdr:from>
    <xdr:to>
      <xdr:col>11</xdr:col>
      <xdr:colOff>542595</xdr:colOff>
      <xdr:row>82</xdr:row>
      <xdr:rowOff>495299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DBB88DB0-D58D-425D-BACF-77A59A0AED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779645" y="16636364"/>
          <a:ext cx="2704770" cy="1354455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219074</xdr:colOff>
      <xdr:row>95</xdr:row>
      <xdr:rowOff>133350</xdr:rowOff>
    </xdr:from>
    <xdr:to>
      <xdr:col>6</xdr:col>
      <xdr:colOff>191149</xdr:colOff>
      <xdr:row>104</xdr:row>
      <xdr:rowOff>186690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CCDA5465-2834-40E8-8D89-9242FE3923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19074" y="20303490"/>
          <a:ext cx="3934475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95</xdr:row>
      <xdr:rowOff>47624</xdr:rowOff>
    </xdr:from>
    <xdr:to>
      <xdr:col>14</xdr:col>
      <xdr:colOff>334603</xdr:colOff>
      <xdr:row>104</xdr:row>
      <xdr:rowOff>114299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A6BEFBFF-24C7-44EC-B97B-3651F210AC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993005" y="20217764"/>
          <a:ext cx="4668478" cy="1918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CE3BF-1E77-4DC8-83AA-F5F9E6A62FA8}">
  <dimension ref="A1:O103"/>
  <sheetViews>
    <sheetView tabSelected="1" workbookViewId="0">
      <selection activeCell="A3" sqref="A3"/>
    </sheetView>
  </sheetViews>
  <sheetFormatPr defaultColWidth="9" defaultRowHeight="16.5" customHeight="1"/>
  <cols>
    <col min="1" max="1" width="2.8984375" style="3" customWidth="1"/>
    <col min="2" max="5" width="9.3984375" style="2" customWidth="1"/>
    <col min="6" max="6" width="11.5" style="2" customWidth="1"/>
    <col min="7" max="8" width="9.3984375" style="2" customWidth="1"/>
    <col min="9" max="9" width="1.5" style="2" customWidth="1"/>
    <col min="10" max="13" width="9.3984375" style="2" customWidth="1"/>
    <col min="14" max="14" width="12.5" style="2" customWidth="1"/>
    <col min="15" max="16" width="9.3984375" style="2" customWidth="1"/>
    <col min="17" max="16384" width="9" style="2"/>
  </cols>
  <sheetData>
    <row r="1" spans="1:15" ht="16.5" customHeight="1">
      <c r="A1" s="1" t="s">
        <v>80</v>
      </c>
      <c r="B1" s="1"/>
      <c r="C1" s="1"/>
      <c r="D1" s="1"/>
      <c r="E1" s="1"/>
      <c r="F1" s="1"/>
      <c r="G1" s="1"/>
    </row>
    <row r="9" spans="1:15" ht="16.5" customHeight="1" thickBot="1">
      <c r="C9" s="4" t="s">
        <v>0</v>
      </c>
      <c r="D9" s="5"/>
      <c r="E9" s="5"/>
      <c r="F9" s="5"/>
      <c r="G9" s="5"/>
      <c r="H9" s="5"/>
      <c r="I9" s="5"/>
      <c r="J9" s="5"/>
      <c r="K9" s="5"/>
      <c r="L9" s="5"/>
      <c r="M9" s="5"/>
      <c r="N9" s="6"/>
      <c r="O9" s="7"/>
    </row>
    <row r="10" spans="1:15" ht="16.5" customHeight="1" thickTop="1">
      <c r="A10" s="2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ht="16.5" customHeight="1">
      <c r="A11" s="2"/>
      <c r="B11" s="8"/>
      <c r="E11" s="9"/>
      <c r="F11" s="8"/>
      <c r="G11" s="10"/>
      <c r="H11" s="11"/>
    </row>
    <row r="12" spans="1:15" ht="16.5" customHeight="1">
      <c r="A12" s="2"/>
    </row>
    <row r="13" spans="1:15" ht="16.5" customHeight="1">
      <c r="A13" s="2"/>
    </row>
    <row r="14" spans="1:15" ht="16.5" customHeight="1">
      <c r="A14" s="2"/>
    </row>
    <row r="15" spans="1:15" ht="16.5" customHeight="1">
      <c r="A15" s="2"/>
    </row>
    <row r="16" spans="1:15" ht="16.5" customHeight="1">
      <c r="A16" s="2"/>
    </row>
    <row r="17" spans="1:15" ht="16.5" customHeight="1">
      <c r="A17" s="2"/>
    </row>
    <row r="18" spans="1:15" ht="16.5" customHeight="1" thickBot="1">
      <c r="C18" s="12">
        <v>1</v>
      </c>
      <c r="K18" s="12">
        <v>1</v>
      </c>
    </row>
    <row r="19" spans="1:15" ht="16.5" customHeight="1" thickTop="1"/>
    <row r="20" spans="1:15" ht="16.5" customHeight="1">
      <c r="B20" s="2" t="s">
        <v>1</v>
      </c>
    </row>
    <row r="21" spans="1:15" ht="16.5" customHeight="1" thickBot="1">
      <c r="B21" s="2" t="s">
        <v>2</v>
      </c>
    </row>
    <row r="22" spans="1:15" ht="16.5" customHeight="1" thickBot="1">
      <c r="K22" s="13" t="s">
        <v>3</v>
      </c>
      <c r="L22" s="14" t="s">
        <v>4</v>
      </c>
      <c r="M22" s="14" t="s">
        <v>5</v>
      </c>
      <c r="N22" s="14" t="s">
        <v>6</v>
      </c>
      <c r="O22" s="15" t="s">
        <v>7</v>
      </c>
    </row>
    <row r="23" spans="1:15" ht="16.5" customHeight="1" thickBot="1">
      <c r="B23" s="3" t="s">
        <v>8</v>
      </c>
      <c r="C23" s="3" t="s">
        <v>9</v>
      </c>
      <c r="F23" s="16"/>
      <c r="K23" s="17" t="s">
        <v>10</v>
      </c>
      <c r="L23" s="18" t="s">
        <v>11</v>
      </c>
      <c r="M23" s="19" t="s">
        <v>12</v>
      </c>
      <c r="N23" s="20">
        <v>20581</v>
      </c>
      <c r="O23" s="21">
        <v>120800</v>
      </c>
    </row>
    <row r="24" spans="1:15" ht="16.5" customHeight="1">
      <c r="E24" s="22" t="s">
        <v>13</v>
      </c>
      <c r="F24" s="23">
        <f>SUMIF(L23:L42,L23,O23:O42)</f>
        <v>1073500</v>
      </c>
      <c r="K24" s="24" t="s">
        <v>14</v>
      </c>
      <c r="L24" s="25" t="s">
        <v>15</v>
      </c>
      <c r="M24" s="26" t="s">
        <v>16</v>
      </c>
      <c r="N24" s="27">
        <v>28731</v>
      </c>
      <c r="O24" s="28">
        <v>56000</v>
      </c>
    </row>
    <row r="25" spans="1:15" ht="16.5" customHeight="1">
      <c r="C25" s="2" t="s">
        <v>17</v>
      </c>
      <c r="K25" s="24" t="s">
        <v>18</v>
      </c>
      <c r="L25" s="25" t="s">
        <v>15</v>
      </c>
      <c r="M25" s="26" t="s">
        <v>19</v>
      </c>
      <c r="N25" s="27">
        <v>24643</v>
      </c>
      <c r="O25" s="28">
        <v>98500</v>
      </c>
    </row>
    <row r="26" spans="1:15" ht="16.5" customHeight="1">
      <c r="K26" s="24" t="s">
        <v>20</v>
      </c>
      <c r="L26" s="25" t="s">
        <v>15</v>
      </c>
      <c r="M26" s="26" t="s">
        <v>16</v>
      </c>
      <c r="N26" s="27">
        <v>21825</v>
      </c>
      <c r="O26" s="28">
        <v>209000</v>
      </c>
    </row>
    <row r="27" spans="1:15" ht="16.5" customHeight="1">
      <c r="K27" s="24" t="s">
        <v>21</v>
      </c>
      <c r="L27" s="25" t="s">
        <v>11</v>
      </c>
      <c r="M27" s="26" t="s">
        <v>19</v>
      </c>
      <c r="N27" s="27">
        <v>22968</v>
      </c>
      <c r="O27" s="28">
        <v>4800</v>
      </c>
    </row>
    <row r="28" spans="1:15" ht="16.5" customHeight="1" thickBot="1">
      <c r="B28" s="3" t="s">
        <v>22</v>
      </c>
      <c r="C28" s="3" t="s">
        <v>23</v>
      </c>
      <c r="F28" s="16"/>
      <c r="K28" s="24" t="s">
        <v>24</v>
      </c>
      <c r="L28" s="25" t="s">
        <v>11</v>
      </c>
      <c r="M28" s="26" t="s">
        <v>16</v>
      </c>
      <c r="N28" s="27">
        <v>25781</v>
      </c>
      <c r="O28" s="28">
        <v>590300</v>
      </c>
    </row>
    <row r="29" spans="1:15" ht="16.5" customHeight="1">
      <c r="E29" s="22" t="s">
        <v>13</v>
      </c>
      <c r="F29" s="29">
        <f>COUNTIF(L23:L42,L29)</f>
        <v>13</v>
      </c>
      <c r="K29" s="24" t="s">
        <v>25</v>
      </c>
      <c r="L29" s="25" t="s">
        <v>15</v>
      </c>
      <c r="M29" s="26" t="s">
        <v>12</v>
      </c>
      <c r="N29" s="27">
        <v>27735</v>
      </c>
      <c r="O29" s="28">
        <v>76900</v>
      </c>
    </row>
    <row r="30" spans="1:15" ht="16.5" customHeight="1">
      <c r="C30" s="2" t="s">
        <v>26</v>
      </c>
      <c r="K30" s="24" t="s">
        <v>27</v>
      </c>
      <c r="L30" s="25" t="s">
        <v>11</v>
      </c>
      <c r="M30" s="26" t="s">
        <v>16</v>
      </c>
      <c r="N30" s="27">
        <v>25262</v>
      </c>
      <c r="O30" s="28">
        <v>13900</v>
      </c>
    </row>
    <row r="31" spans="1:15" ht="16.5" customHeight="1">
      <c r="K31" s="24" t="s">
        <v>28</v>
      </c>
      <c r="L31" s="25" t="s">
        <v>15</v>
      </c>
      <c r="M31" s="26" t="s">
        <v>19</v>
      </c>
      <c r="N31" s="27">
        <v>19787</v>
      </c>
      <c r="O31" s="28">
        <v>57800</v>
      </c>
    </row>
    <row r="32" spans="1:15" ht="16.5" customHeight="1">
      <c r="B32" s="3" t="s">
        <v>29</v>
      </c>
      <c r="C32" s="3" t="s">
        <v>81</v>
      </c>
      <c r="K32" s="24" t="s">
        <v>30</v>
      </c>
      <c r="L32" s="25" t="s">
        <v>15</v>
      </c>
      <c r="M32" s="26" t="s">
        <v>19</v>
      </c>
      <c r="N32" s="27">
        <v>17733</v>
      </c>
      <c r="O32" s="28">
        <v>100000</v>
      </c>
    </row>
    <row r="33" spans="2:15" ht="16.5" customHeight="1" thickBot="1">
      <c r="C33" s="2" t="s">
        <v>31</v>
      </c>
      <c r="F33" s="16"/>
      <c r="K33" s="24" t="s">
        <v>32</v>
      </c>
      <c r="L33" s="25" t="s">
        <v>15</v>
      </c>
      <c r="M33" s="26" t="s">
        <v>12</v>
      </c>
      <c r="N33" s="27">
        <v>18362</v>
      </c>
      <c r="O33" s="28">
        <v>156800</v>
      </c>
    </row>
    <row r="34" spans="2:15" ht="16.5" customHeight="1">
      <c r="E34" s="22" t="s">
        <v>13</v>
      </c>
      <c r="F34" s="23">
        <f>DSUM(K22:O42,O22,E38:F39)</f>
        <v>532500</v>
      </c>
      <c r="K34" s="24" t="s">
        <v>33</v>
      </c>
      <c r="L34" s="25" t="s">
        <v>11</v>
      </c>
      <c r="M34" s="26" t="s">
        <v>16</v>
      </c>
      <c r="N34" s="27">
        <v>27028</v>
      </c>
      <c r="O34" s="28">
        <v>83200</v>
      </c>
    </row>
    <row r="35" spans="2:15" ht="16.5" customHeight="1">
      <c r="K35" s="24" t="s">
        <v>34</v>
      </c>
      <c r="L35" s="25" t="s">
        <v>15</v>
      </c>
      <c r="M35" s="26" t="s">
        <v>16</v>
      </c>
      <c r="N35" s="27">
        <v>24904</v>
      </c>
      <c r="O35" s="28">
        <v>8700</v>
      </c>
    </row>
    <row r="36" spans="2:15" ht="16.5" customHeight="1">
      <c r="K36" s="24" t="s">
        <v>35</v>
      </c>
      <c r="L36" s="25" t="s">
        <v>15</v>
      </c>
      <c r="M36" s="26" t="s">
        <v>16</v>
      </c>
      <c r="N36" s="27">
        <v>21803</v>
      </c>
      <c r="O36" s="28">
        <v>91800</v>
      </c>
    </row>
    <row r="37" spans="2:15" ht="16.5" customHeight="1">
      <c r="D37" s="51" t="s">
        <v>36</v>
      </c>
      <c r="K37" s="24" t="s">
        <v>37</v>
      </c>
      <c r="L37" s="25" t="s">
        <v>11</v>
      </c>
      <c r="M37" s="26" t="s">
        <v>12</v>
      </c>
      <c r="N37" s="27">
        <v>19400</v>
      </c>
      <c r="O37" s="28">
        <v>236700</v>
      </c>
    </row>
    <row r="38" spans="2:15" ht="16.5" customHeight="1" thickBot="1">
      <c r="C38" s="30" t="s">
        <v>38</v>
      </c>
      <c r="D38" s="3" t="s">
        <v>39</v>
      </c>
      <c r="E38" s="31" t="s">
        <v>5</v>
      </c>
      <c r="F38" s="31" t="s">
        <v>4</v>
      </c>
      <c r="K38" s="24" t="s">
        <v>40</v>
      </c>
      <c r="L38" s="25" t="s">
        <v>15</v>
      </c>
      <c r="M38" s="26" t="s">
        <v>19</v>
      </c>
      <c r="N38" s="27">
        <v>24363</v>
      </c>
      <c r="O38" s="28">
        <v>371200</v>
      </c>
    </row>
    <row r="39" spans="2:15" ht="16.5" customHeight="1" thickTop="1">
      <c r="E39" s="32" t="s">
        <v>41</v>
      </c>
      <c r="F39" s="32" t="s">
        <v>15</v>
      </c>
      <c r="K39" s="24" t="s">
        <v>42</v>
      </c>
      <c r="L39" s="25" t="s">
        <v>15</v>
      </c>
      <c r="M39" s="26" t="s">
        <v>16</v>
      </c>
      <c r="N39" s="27">
        <v>19467</v>
      </c>
      <c r="O39" s="28">
        <v>78000</v>
      </c>
    </row>
    <row r="40" spans="2:15" ht="16.5" customHeight="1">
      <c r="D40" s="33" t="s">
        <v>43</v>
      </c>
      <c r="K40" s="24" t="s">
        <v>44</v>
      </c>
      <c r="L40" s="25" t="s">
        <v>15</v>
      </c>
      <c r="M40" s="26" t="s">
        <v>12</v>
      </c>
      <c r="N40" s="27">
        <v>29085</v>
      </c>
      <c r="O40" s="28">
        <v>9800</v>
      </c>
    </row>
    <row r="41" spans="2:15" ht="16.5" customHeight="1">
      <c r="K41" s="24" t="s">
        <v>45</v>
      </c>
      <c r="L41" s="25" t="s">
        <v>11</v>
      </c>
      <c r="M41" s="26" t="s">
        <v>16</v>
      </c>
      <c r="N41" s="27">
        <v>27767</v>
      </c>
      <c r="O41" s="28">
        <v>23800</v>
      </c>
    </row>
    <row r="42" spans="2:15" ht="16.5" customHeight="1" thickBot="1">
      <c r="B42" s="3" t="s">
        <v>46</v>
      </c>
      <c r="C42" s="3" t="s">
        <v>82</v>
      </c>
      <c r="K42" s="34" t="s">
        <v>47</v>
      </c>
      <c r="L42" s="35" t="s">
        <v>15</v>
      </c>
      <c r="M42" s="36" t="s">
        <v>16</v>
      </c>
      <c r="N42" s="37">
        <v>29258</v>
      </c>
      <c r="O42" s="38">
        <v>89000</v>
      </c>
    </row>
    <row r="43" spans="2:15" ht="16.5" customHeight="1" thickBot="1">
      <c r="F43" s="16"/>
    </row>
    <row r="44" spans="2:15" ht="16.5" customHeight="1">
      <c r="E44" s="22" t="s">
        <v>13</v>
      </c>
      <c r="F44" s="23">
        <f>DAVERAGE(K22:O42,O22,E47:F48)</f>
        <v>156875</v>
      </c>
    </row>
    <row r="46" spans="2:15" ht="16.5" customHeight="1">
      <c r="D46" s="51" t="s">
        <v>36</v>
      </c>
    </row>
    <row r="47" spans="2:15" ht="16.5" customHeight="1" thickBot="1">
      <c r="C47" s="30" t="s">
        <v>38</v>
      </c>
      <c r="D47" s="3" t="s">
        <v>39</v>
      </c>
      <c r="E47" s="31" t="s">
        <v>5</v>
      </c>
      <c r="F47" s="31" t="s">
        <v>4</v>
      </c>
    </row>
    <row r="48" spans="2:15" ht="16.5" customHeight="1" thickTop="1">
      <c r="E48" s="32" t="s">
        <v>48</v>
      </c>
      <c r="F48" s="32" t="s">
        <v>15</v>
      </c>
    </row>
    <row r="49" spans="1:14" ht="16.5" customHeight="1">
      <c r="D49" s="33" t="s">
        <v>43</v>
      </c>
    </row>
    <row r="50" spans="1:14" ht="18.600000000000001" customHeight="1"/>
    <row r="51" spans="1:14" ht="16.5" customHeight="1">
      <c r="B51" s="3" t="s">
        <v>49</v>
      </c>
      <c r="C51" s="3" t="s">
        <v>83</v>
      </c>
    </row>
    <row r="52" spans="1:14" ht="16.5" customHeight="1" thickBot="1">
      <c r="F52" s="16"/>
    </row>
    <row r="53" spans="1:14" ht="16.5" customHeight="1">
      <c r="E53" s="22" t="s">
        <v>13</v>
      </c>
      <c r="F53" s="23">
        <f>DSUM(K22:O42,O22,E56:F57)</f>
        <v>514300</v>
      </c>
    </row>
    <row r="55" spans="1:14" ht="16.5" customHeight="1">
      <c r="D55" s="51" t="s">
        <v>36</v>
      </c>
    </row>
    <row r="56" spans="1:14" ht="16.5" customHeight="1" thickBot="1">
      <c r="C56" s="30" t="s">
        <v>38</v>
      </c>
      <c r="D56" s="3" t="s">
        <v>39</v>
      </c>
      <c r="E56" s="31" t="s">
        <v>5</v>
      </c>
      <c r="F56" s="31" t="s">
        <v>7</v>
      </c>
    </row>
    <row r="57" spans="1:14" ht="16.5" customHeight="1" thickTop="1">
      <c r="E57" s="32" t="s">
        <v>50</v>
      </c>
      <c r="F57" s="39" t="s">
        <v>51</v>
      </c>
    </row>
    <row r="58" spans="1:14" ht="16.5" customHeight="1">
      <c r="D58" s="33" t="s">
        <v>43</v>
      </c>
    </row>
    <row r="60" spans="1:14" ht="63" customHeight="1"/>
    <row r="61" spans="1:14" ht="16.5" customHeight="1">
      <c r="K61" s="40" t="s">
        <v>52</v>
      </c>
      <c r="L61" s="40"/>
      <c r="M61" s="40"/>
      <c r="N61" s="40"/>
    </row>
    <row r="62" spans="1:14" ht="16.5" customHeight="1">
      <c r="A62" s="2"/>
    </row>
    <row r="63" spans="1:14" ht="16.5" customHeight="1" thickBot="1">
      <c r="C63" s="12">
        <v>2</v>
      </c>
      <c r="K63" s="12">
        <v>2</v>
      </c>
    </row>
    <row r="64" spans="1:14" ht="16.5" customHeight="1" thickTop="1"/>
    <row r="65" spans="2:14" ht="16.5" customHeight="1">
      <c r="B65" s="2" t="s">
        <v>53</v>
      </c>
      <c r="J65" s="2" t="s">
        <v>53</v>
      </c>
    </row>
    <row r="67" spans="2:14" ht="16.5" customHeight="1">
      <c r="B67" s="3" t="s">
        <v>8</v>
      </c>
      <c r="C67" s="2" t="s">
        <v>54</v>
      </c>
      <c r="E67" s="2" t="s">
        <v>55</v>
      </c>
      <c r="J67" s="3" t="s">
        <v>8</v>
      </c>
      <c r="K67" s="2" t="s">
        <v>54</v>
      </c>
      <c r="M67" s="2" t="s">
        <v>55</v>
      </c>
    </row>
    <row r="68" spans="2:14" ht="16.5" customHeight="1">
      <c r="C68" s="41" t="s">
        <v>56</v>
      </c>
      <c r="K68" s="41" t="s">
        <v>56</v>
      </c>
    </row>
    <row r="69" spans="2:14" ht="16.5" customHeight="1">
      <c r="B69" s="3"/>
      <c r="J69" s="3"/>
    </row>
    <row r="70" spans="2:14" ht="16.5" customHeight="1">
      <c r="B70" s="3" t="s">
        <v>22</v>
      </c>
      <c r="C70" s="2" t="s">
        <v>57</v>
      </c>
      <c r="J70" s="3" t="s">
        <v>22</v>
      </c>
      <c r="K70" s="2" t="s">
        <v>57</v>
      </c>
    </row>
    <row r="71" spans="2:14" ht="16.5" customHeight="1">
      <c r="C71" s="2" t="s">
        <v>58</v>
      </c>
      <c r="K71" s="2" t="s">
        <v>58</v>
      </c>
    </row>
    <row r="73" spans="2:14" ht="16.5" customHeight="1">
      <c r="B73" s="3" t="s">
        <v>29</v>
      </c>
      <c r="C73" s="2" t="s">
        <v>59</v>
      </c>
      <c r="J73" s="3" t="s">
        <v>29</v>
      </c>
      <c r="K73" s="2" t="s">
        <v>59</v>
      </c>
    </row>
    <row r="74" spans="2:14" ht="16.5" customHeight="1">
      <c r="C74" s="2" t="s">
        <v>60</v>
      </c>
      <c r="K74" s="2" t="s">
        <v>60</v>
      </c>
    </row>
    <row r="76" spans="2:14" ht="16.5" customHeight="1">
      <c r="B76" s="3" t="s">
        <v>46</v>
      </c>
      <c r="C76" s="2" t="s">
        <v>61</v>
      </c>
      <c r="J76" s="3" t="s">
        <v>46</v>
      </c>
      <c r="K76" s="2" t="s">
        <v>61</v>
      </c>
    </row>
    <row r="77" spans="2:14" ht="16.5" customHeight="1">
      <c r="B77" s="3"/>
      <c r="C77" s="2" t="s">
        <v>62</v>
      </c>
      <c r="J77" s="3"/>
      <c r="K77" s="2" t="s">
        <v>62</v>
      </c>
    </row>
    <row r="78" spans="2:14" ht="16.5" customHeight="1">
      <c r="B78" s="3"/>
      <c r="J78" s="3"/>
    </row>
    <row r="79" spans="2:14" ht="16.5" customHeight="1">
      <c r="B79" s="3"/>
      <c r="D79" s="42" t="s">
        <v>63</v>
      </c>
      <c r="E79" s="42" t="s">
        <v>64</v>
      </c>
      <c r="J79" s="3"/>
      <c r="M79" s="42" t="s">
        <v>63</v>
      </c>
      <c r="N79" s="42" t="s">
        <v>64</v>
      </c>
    </row>
    <row r="80" spans="2:14" ht="16.5" customHeight="1">
      <c r="D80" s="32">
        <v>1</v>
      </c>
      <c r="E80" s="43">
        <f>SMALL($E$85:$E$93,1)</f>
        <v>68</v>
      </c>
      <c r="F80" s="44" t="s">
        <v>65</v>
      </c>
      <c r="M80" s="32">
        <v>1</v>
      </c>
      <c r="N80" s="45"/>
    </row>
    <row r="81" spans="3:15" ht="16.5" customHeight="1">
      <c r="D81" s="32">
        <v>2</v>
      </c>
      <c r="E81" s="43">
        <f>SMALL($E$85:$E$93,2)</f>
        <v>70</v>
      </c>
      <c r="F81" s="44" t="s">
        <v>66</v>
      </c>
      <c r="M81" s="32">
        <v>2</v>
      </c>
      <c r="N81" s="45"/>
    </row>
    <row r="82" spans="3:15" ht="16.5" customHeight="1">
      <c r="D82" s="32">
        <v>3</v>
      </c>
      <c r="E82" s="43">
        <f>SMALL($E$85:$E$93,3)</f>
        <v>71</v>
      </c>
      <c r="F82" s="44" t="s">
        <v>67</v>
      </c>
      <c r="M82" s="32">
        <v>3</v>
      </c>
      <c r="N82" s="45"/>
    </row>
    <row r="83" spans="3:15" ht="39" customHeight="1"/>
    <row r="84" spans="3:15" ht="16.5" customHeight="1">
      <c r="C84" s="46" t="s">
        <v>63</v>
      </c>
      <c r="D84" s="46" t="s">
        <v>68</v>
      </c>
      <c r="E84" s="46" t="s">
        <v>64</v>
      </c>
      <c r="F84" s="46" t="s">
        <v>69</v>
      </c>
      <c r="G84" s="46" t="s">
        <v>70</v>
      </c>
      <c r="K84" s="46" t="s">
        <v>63</v>
      </c>
      <c r="L84" s="46" t="s">
        <v>68</v>
      </c>
      <c r="M84" s="46" t="s">
        <v>64</v>
      </c>
      <c r="N84" s="46" t="s">
        <v>69</v>
      </c>
      <c r="O84" s="46" t="s">
        <v>70</v>
      </c>
    </row>
    <row r="85" spans="3:15" ht="16.5" customHeight="1">
      <c r="C85" s="45">
        <f>_xlfn.RANK.EQ(E85,$E$85:$E$93,1)</f>
        <v>7</v>
      </c>
      <c r="D85" s="32" t="s">
        <v>71</v>
      </c>
      <c r="E85" s="47">
        <v>78</v>
      </c>
      <c r="F85" s="48">
        <v>23700</v>
      </c>
      <c r="G85" s="49" t="str">
        <f>IF(E85&lt;72,"予選通過","")</f>
        <v/>
      </c>
      <c r="K85" s="45"/>
      <c r="L85" s="32" t="s">
        <v>71</v>
      </c>
      <c r="M85" s="47">
        <v>78</v>
      </c>
      <c r="N85" s="48">
        <v>23700</v>
      </c>
      <c r="O85" s="49"/>
    </row>
    <row r="86" spans="3:15" ht="16.5" customHeight="1">
      <c r="C86" s="45">
        <f t="shared" ref="C86:C93" si="0">_xlfn.RANK.EQ(E86,$E$85:$E$93,1)</f>
        <v>9</v>
      </c>
      <c r="D86" s="32" t="s">
        <v>72</v>
      </c>
      <c r="E86" s="47">
        <v>80</v>
      </c>
      <c r="F86" s="48">
        <v>22400</v>
      </c>
      <c r="G86" s="49" t="str">
        <f t="shared" ref="G86:G93" si="1">IF(E86&lt;72,"予選通過","")</f>
        <v/>
      </c>
      <c r="K86" s="45"/>
      <c r="L86" s="32" t="s">
        <v>72</v>
      </c>
      <c r="M86" s="47">
        <v>80</v>
      </c>
      <c r="N86" s="48">
        <v>22400</v>
      </c>
      <c r="O86" s="50"/>
    </row>
    <row r="87" spans="3:15" ht="16.5" customHeight="1">
      <c r="C87" s="45">
        <f t="shared" si="0"/>
        <v>6</v>
      </c>
      <c r="D87" s="32" t="s">
        <v>73</v>
      </c>
      <c r="E87" s="47">
        <v>77</v>
      </c>
      <c r="F87" s="48">
        <v>19800</v>
      </c>
      <c r="G87" s="49" t="str">
        <f t="shared" si="1"/>
        <v/>
      </c>
      <c r="K87" s="45"/>
      <c r="L87" s="32" t="s">
        <v>73</v>
      </c>
      <c r="M87" s="47">
        <v>77</v>
      </c>
      <c r="N87" s="48">
        <v>19800</v>
      </c>
      <c r="O87" s="50"/>
    </row>
    <row r="88" spans="3:15" ht="16.5" customHeight="1">
      <c r="C88" s="45">
        <f t="shared" si="0"/>
        <v>2</v>
      </c>
      <c r="D88" s="32" t="s">
        <v>74</v>
      </c>
      <c r="E88" s="47">
        <v>70</v>
      </c>
      <c r="F88" s="48">
        <v>27800</v>
      </c>
      <c r="G88" s="49" t="str">
        <f t="shared" si="1"/>
        <v>予選通過</v>
      </c>
      <c r="K88" s="45"/>
      <c r="L88" s="32" t="s">
        <v>74</v>
      </c>
      <c r="M88" s="47">
        <v>70</v>
      </c>
      <c r="N88" s="48">
        <v>27800</v>
      </c>
      <c r="O88" s="50"/>
    </row>
    <row r="89" spans="3:15" ht="16.5" customHeight="1">
      <c r="C89" s="45">
        <f t="shared" si="0"/>
        <v>7</v>
      </c>
      <c r="D89" s="32" t="s">
        <v>75</v>
      </c>
      <c r="E89" s="47">
        <v>78</v>
      </c>
      <c r="F89" s="48">
        <v>22000</v>
      </c>
      <c r="G89" s="49" t="str">
        <f t="shared" si="1"/>
        <v/>
      </c>
      <c r="K89" s="45"/>
      <c r="L89" s="32" t="s">
        <v>75</v>
      </c>
      <c r="M89" s="47">
        <v>78</v>
      </c>
      <c r="N89" s="48">
        <v>22000</v>
      </c>
      <c r="O89" s="50"/>
    </row>
    <row r="90" spans="3:15" ht="16.5" customHeight="1">
      <c r="C90" s="45">
        <f t="shared" si="0"/>
        <v>5</v>
      </c>
      <c r="D90" s="32" t="s">
        <v>76</v>
      </c>
      <c r="E90" s="47">
        <v>74</v>
      </c>
      <c r="F90" s="48">
        <v>24300</v>
      </c>
      <c r="G90" s="49" t="str">
        <f t="shared" si="1"/>
        <v/>
      </c>
      <c r="K90" s="45"/>
      <c r="L90" s="32" t="s">
        <v>76</v>
      </c>
      <c r="M90" s="47">
        <v>74</v>
      </c>
      <c r="N90" s="48">
        <v>24300</v>
      </c>
      <c r="O90" s="50"/>
    </row>
    <row r="91" spans="3:15" ht="16.5" customHeight="1">
      <c r="C91" s="45">
        <f t="shared" si="0"/>
        <v>3</v>
      </c>
      <c r="D91" s="32" t="s">
        <v>77</v>
      </c>
      <c r="E91" s="47">
        <v>71</v>
      </c>
      <c r="F91" s="48">
        <v>25600</v>
      </c>
      <c r="G91" s="49" t="str">
        <f t="shared" si="1"/>
        <v>予選通過</v>
      </c>
      <c r="K91" s="45"/>
      <c r="L91" s="32" t="s">
        <v>77</v>
      </c>
      <c r="M91" s="47">
        <v>71</v>
      </c>
      <c r="N91" s="48">
        <v>25600</v>
      </c>
      <c r="O91" s="50"/>
    </row>
    <row r="92" spans="3:15" ht="16.5" customHeight="1">
      <c r="C92" s="45">
        <f t="shared" si="0"/>
        <v>4</v>
      </c>
      <c r="D92" s="32" t="s">
        <v>78</v>
      </c>
      <c r="E92" s="47">
        <v>73</v>
      </c>
      <c r="F92" s="48">
        <v>28900</v>
      </c>
      <c r="G92" s="49" t="str">
        <f t="shared" si="1"/>
        <v/>
      </c>
      <c r="K92" s="45"/>
      <c r="L92" s="32" t="s">
        <v>78</v>
      </c>
      <c r="M92" s="47">
        <v>73</v>
      </c>
      <c r="N92" s="48">
        <v>28900</v>
      </c>
      <c r="O92" s="50"/>
    </row>
    <row r="93" spans="3:15" ht="16.5" customHeight="1">
      <c r="C93" s="45">
        <f t="shared" si="0"/>
        <v>1</v>
      </c>
      <c r="D93" s="32" t="s">
        <v>79</v>
      </c>
      <c r="E93" s="47">
        <v>68</v>
      </c>
      <c r="F93" s="48">
        <v>26000</v>
      </c>
      <c r="G93" s="49" t="str">
        <f t="shared" si="1"/>
        <v>予選通過</v>
      </c>
      <c r="K93" s="45"/>
      <c r="L93" s="32" t="s">
        <v>79</v>
      </c>
      <c r="M93" s="47">
        <v>68</v>
      </c>
      <c r="N93" s="48">
        <v>26000</v>
      </c>
      <c r="O93" s="50"/>
    </row>
    <row r="99" spans="3:3" ht="16.5" customHeight="1">
      <c r="C99" s="2" ph="1"/>
    </row>
    <row r="101" spans="3:3" ht="16.5" customHeight="1">
      <c r="C101" s="2" ph="1"/>
    </row>
    <row r="102" spans="3:3" ht="16.5" customHeight="1">
      <c r="C102" s="2" ph="1"/>
    </row>
    <row r="103" spans="3:3" ht="16.5" customHeight="1">
      <c r="C103" s="2" ph="1"/>
    </row>
  </sheetData>
  <mergeCells count="3">
    <mergeCell ref="A1:G1"/>
    <mergeCell ref="C9:N9"/>
    <mergeCell ref="K61:N61"/>
  </mergeCells>
  <phoneticPr fontId="3"/>
  <conditionalFormatting sqref="E85:E93">
    <cfRule type="cellIs" dxfId="0" priority="1" stopIfTrue="1" operator="greaterThanOrEqual">
      <formula>72</formula>
    </cfRule>
  </conditionalFormatting>
  <pageMargins left="0.7" right="0.7" top="0.75" bottom="0.75" header="0.3" footer="0.3"/>
  <ignoredErrors>
    <ignoredError sqref="K23:K42" numberStoredAsText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2020-10-18T01:59:08Z</dcterms:created>
  <dcterms:modified xsi:type="dcterms:W3CDTF">2020-10-18T02:08:09Z</dcterms:modified>
</cp:coreProperties>
</file>