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6-関数練習\"/>
    </mc:Choice>
  </mc:AlternateContent>
  <xr:revisionPtr revIDLastSave="0" documentId="13_ncr:1_{0F940515-9FDC-4D78-B564-852A6157B229}" xr6:coauthVersionLast="47" xr6:coauthVersionMax="47" xr10:uidLastSave="{00000000-0000-0000-0000-000000000000}"/>
  <bookViews>
    <workbookView xWindow="2856" yWindow="12" windowWidth="18876" windowHeight="12948" xr2:uid="{80B30153-A8FC-4708-8C24-25B583FB39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" i="1" l="1"/>
  <c r="E112" i="1"/>
  <c r="E104" i="1"/>
  <c r="E97" i="1"/>
  <c r="E93" i="1"/>
  <c r="M59" i="1"/>
  <c r="O58" i="1"/>
  <c r="O57" i="1"/>
  <c r="O56" i="1"/>
  <c r="O55" i="1"/>
  <c r="O54" i="1"/>
  <c r="O53" i="1"/>
  <c r="E73" i="1" s="1"/>
  <c r="O52" i="1"/>
  <c r="E50" i="1" s="1"/>
  <c r="O51" i="1"/>
  <c r="O50" i="1"/>
  <c r="E61" i="1" s="1"/>
  <c r="O49" i="1"/>
  <c r="O48" i="1"/>
  <c r="O59" i="1" s="1"/>
  <c r="E43" i="1"/>
  <c r="E42" i="1"/>
  <c r="E41" i="1"/>
  <c r="E40" i="1"/>
  <c r="E44" i="1" s="1"/>
  <c r="M32" i="1"/>
  <c r="O31" i="1"/>
  <c r="O30" i="1"/>
  <c r="O29" i="1"/>
  <c r="O28" i="1"/>
  <c r="F41" i="1" s="1"/>
  <c r="O27" i="1"/>
  <c r="O26" i="1"/>
  <c r="O25" i="1"/>
  <c r="F43" i="1" s="1"/>
  <c r="E25" i="1"/>
  <c r="O24" i="1"/>
  <c r="O23" i="1"/>
  <c r="O22" i="1"/>
  <c r="F42" i="1" s="1"/>
  <c r="O21" i="1"/>
  <c r="F40" i="1" s="1"/>
  <c r="F44" i="1" l="1"/>
  <c r="O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1" authorId="0" shapeId="0" xr:uid="{5295C136-068B-4A7C-8EE6-3140A9C2D657}">
      <text>
        <r>
          <rPr>
            <b/>
            <sz val="14"/>
            <color indexed="81"/>
            <rFont val="ＭＳ Ｐゴシック"/>
            <family val="3"/>
            <charset val="128"/>
          </rPr>
          <t>検索条件のセル</t>
        </r>
      </text>
    </comment>
    <comment ref="E40" authorId="0" shapeId="0" xr:uid="{2FDE7D90-BAAF-48D5-9E42-176B87913C1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$K$21:$K$31</t>
        </r>
        <r>
          <rPr>
            <b/>
            <sz val="14"/>
            <color indexed="81"/>
            <rFont val="ＭＳ Ｐゴシック"/>
            <family val="3"/>
            <charset val="128"/>
          </rPr>
          <t>,D40)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得意先</t>
        </r>
        <r>
          <rPr>
            <sz val="12"/>
            <color indexed="81"/>
            <rFont val="ＭＳ Ｐゴシック"/>
            <family val="3"/>
            <charset val="128"/>
          </rPr>
          <t>の範囲を絶対参照！</t>
        </r>
      </text>
    </comment>
    <comment ref="F40" authorId="0" shapeId="0" xr:uid="{2116F54D-46AC-4350-998F-AFBB6F162D9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$K$21:$K$31</t>
        </r>
        <r>
          <rPr>
            <b/>
            <sz val="14"/>
            <color indexed="81"/>
            <rFont val="ＭＳ Ｐゴシック"/>
            <family val="3"/>
            <charset val="128"/>
          </rPr>
          <t>,D40,</t>
        </r>
        <r>
          <rPr>
            <b/>
            <sz val="14"/>
            <color indexed="12"/>
            <rFont val="ＭＳ Ｐゴシック"/>
            <family val="3"/>
            <charset val="128"/>
          </rPr>
          <t>$O$21:$O$31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得意先</t>
        </r>
        <r>
          <rPr>
            <sz val="12"/>
            <color indexed="81"/>
            <rFont val="ＭＳ Ｐゴシック"/>
            <family val="3"/>
            <charset val="128"/>
          </rPr>
          <t>と</t>
        </r>
        <r>
          <rPr>
            <b/>
            <sz val="12"/>
            <color indexed="17"/>
            <rFont val="ＭＳ Ｐゴシック"/>
            <family val="3"/>
            <charset val="128"/>
          </rPr>
          <t>金額</t>
        </r>
        <r>
          <rPr>
            <sz val="12"/>
            <color indexed="81"/>
            <rFont val="ＭＳ Ｐゴシック"/>
            <family val="3"/>
            <charset val="128"/>
          </rPr>
          <t>の範囲を絶対参照！</t>
        </r>
      </text>
    </comment>
    <comment ref="E50" authorId="0" shapeId="0" xr:uid="{2A3CA290-309E-4CF1-9712-0E3569024F8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(N48:N58,"</t>
        </r>
        <r>
          <rPr>
            <b/>
            <sz val="14"/>
            <color indexed="12"/>
            <rFont val="ＭＳ Ｐゴシック"/>
            <family val="3"/>
            <charset val="128"/>
          </rPr>
          <t>&gt;=5000</t>
        </r>
        <r>
          <rPr>
            <b/>
            <sz val="14"/>
            <color indexed="81"/>
            <rFont val="ＭＳ Ｐゴシック"/>
            <family val="3"/>
            <charset val="128"/>
          </rPr>
          <t>",O48:O58)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単価５，０００以上は＝「 &gt;=5000 」と設定
※大きい：５０００を含む以上</t>
        </r>
      </text>
    </comment>
    <comment ref="E61" authorId="0" shapeId="0" xr:uid="{6AF0A13A-51A7-4336-8022-0EDBE908B1C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(J47:O59,O47,E65:F66)</t>
        </r>
      </text>
    </comment>
    <comment ref="E73" authorId="0" shapeId="0" xr:uid="{F3810AB1-D835-4CC9-99D9-C4D414CB1C3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(J47:O59,O47,E76:F77)</t>
        </r>
      </text>
    </comment>
    <comment ref="E93" authorId="0" shapeId="0" xr:uid="{E7A49FD6-19CA-4910-970F-015CBA1BD24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(M90:M100,"東京都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キーポイントは、「検索条件」の設定です。
｛東京都｝では検索不可ですので、</t>
        </r>
        <r>
          <rPr>
            <b/>
            <sz val="12"/>
            <color indexed="12"/>
            <rFont val="ＭＳ Ｐゴシック"/>
            <family val="3"/>
            <charset val="128"/>
          </rPr>
          <t>東京都と入力した後ろに
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(ｱｽﾀﾘｽｸ)」を入力します</t>
        </r>
        <r>
          <rPr>
            <sz val="12"/>
            <color indexed="81"/>
            <rFont val="ＭＳ Ｐゴシック"/>
            <family val="3"/>
            <charset val="128"/>
          </rPr>
          <t>。《</t>
        </r>
        <r>
          <rPr>
            <b/>
            <sz val="12"/>
            <color indexed="81"/>
            <rFont val="ＭＳ Ｐゴシック"/>
            <family val="3"/>
            <charset val="128"/>
          </rPr>
          <t>ﾜｲﾙｯﾄﾞｶｰﾄﾞ</t>
        </r>
        <r>
          <rPr>
            <sz val="12"/>
            <color indexed="81"/>
            <rFont val="ＭＳ Ｐゴシック"/>
            <family val="3"/>
            <charset val="128"/>
          </rPr>
          <t xml:space="preserve">》
これで、「東京都」から始まる文字列の検索になります。
</t>
        </r>
        <r>
          <rPr>
            <sz val="12"/>
            <color indexed="17"/>
            <rFont val="ＭＳ Ｐゴシック"/>
            <family val="3"/>
            <charset val="128"/>
          </rPr>
          <t>「東京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17"/>
            <rFont val="ＭＳ Ｐゴシック"/>
            <family val="3"/>
            <charset val="128"/>
          </rPr>
          <t>」あるいは「東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17"/>
            <rFont val="ＭＳ Ｐゴシック"/>
            <family val="3"/>
            <charset val="128"/>
          </rPr>
          <t>」でも良い</t>
        </r>
        <r>
          <rPr>
            <sz val="12"/>
            <color indexed="81"/>
            <rFont val="ＭＳ Ｐゴシック"/>
            <family val="3"/>
            <charset val="128"/>
          </rPr>
          <t>わけです。</t>
        </r>
      </text>
    </comment>
    <comment ref="E97" authorId="0" shapeId="0" xr:uid="{550D1BC9-64CE-44E3-81CA-D2181ED9057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(L90:L100,"</t>
        </r>
        <r>
          <rPr>
            <b/>
            <sz val="14"/>
            <color indexed="12"/>
            <rFont val="ＭＳ Ｐゴシック"/>
            <family val="3"/>
            <charset val="128"/>
          </rPr>
          <t>&lt;30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04" authorId="0" shapeId="0" xr:uid="{BE6D1A93-9120-4401-A862-ACF81E64E3C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(M90:M1001,"神奈川県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",O90:O100)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検索条件＝「</t>
        </r>
        <r>
          <rPr>
            <b/>
            <sz val="12"/>
            <color indexed="81"/>
            <rFont val="ＭＳ Ｐゴシック"/>
            <family val="3"/>
            <charset val="128"/>
          </rPr>
          <t>神奈川県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81"/>
            <rFont val="ＭＳ Ｐゴシック"/>
            <family val="3"/>
            <charset val="128"/>
          </rPr>
          <t>」　　《</t>
        </r>
        <r>
          <rPr>
            <b/>
            <sz val="12"/>
            <color indexed="81"/>
            <rFont val="ＭＳ Ｐゴシック"/>
            <family val="3"/>
            <charset val="128"/>
          </rPr>
          <t>ﾜｲﾙﾄﾞｶｰﾄ</t>
        </r>
        <r>
          <rPr>
            <sz val="12"/>
            <color indexed="81"/>
            <rFont val="ＭＳ Ｐゴシック"/>
            <family val="3"/>
            <charset val="128"/>
          </rPr>
          <t>ﾞ》</t>
        </r>
      </text>
    </comment>
    <comment ref="E112" authorId="0" shapeId="0" xr:uid="{F5C33C48-215D-4796-B0CE-847EA437983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(O90:O100,"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",O90:O100)</t>
        </r>
      </text>
    </comment>
    <comment ref="E120" authorId="0" shapeId="0" xr:uid="{8D4195D6-F28F-4AD7-9271-A65555AC9C1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(J89:O100,O89,E123:F124)</t>
        </r>
      </text>
    </comment>
  </commentList>
</comments>
</file>

<file path=xl/sharedStrings.xml><?xml version="1.0" encoding="utf-8"?>
<sst xmlns="http://schemas.openxmlformats.org/spreadsheetml/2006/main" count="188" uniqueCount="94">
  <si>
    <r>
      <t>入力モードを「</t>
    </r>
    <r>
      <rPr>
        <b/>
        <sz val="12"/>
        <color rgb="FF002060"/>
        <rFont val="ＭＳ ゴシック"/>
        <family val="3"/>
        <charset val="128"/>
      </rPr>
      <t>半角/全角</t>
    </r>
    <r>
      <rPr>
        <b/>
        <sz val="12"/>
        <rFont val="ＭＳ ゴシック"/>
        <family val="3"/>
        <charset val="128"/>
      </rPr>
      <t>」キーを押し「</t>
    </r>
    <r>
      <rPr>
        <b/>
        <sz val="12"/>
        <color indexed="10"/>
        <rFont val="ＭＳ ゴシック"/>
        <family val="3"/>
        <charset val="128"/>
      </rPr>
      <t>半角英数</t>
    </r>
    <r>
      <rPr>
        <b/>
        <sz val="12"/>
        <rFont val="ＭＳ 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</si>
  <si>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ゴシック"/>
        <family val="3"/>
        <charset val="128"/>
      </rPr>
      <t>に計算式を設定しましょう。</t>
    </r>
    <phoneticPr fontId="4"/>
  </si>
  <si>
    <t>日付</t>
    <rPh sb="0" eb="2">
      <t>ヒヅケ</t>
    </rPh>
    <phoneticPr fontId="4"/>
  </si>
  <si>
    <t>得意先</t>
    <rPh sb="0" eb="3">
      <t>トクイサキ</t>
    </rPh>
    <phoneticPr fontId="4"/>
  </si>
  <si>
    <t>商品</t>
    <rPh sb="0" eb="2">
      <t>ショウヒン</t>
    </rPh>
    <phoneticPr fontId="4"/>
  </si>
  <si>
    <t>仕入数</t>
    <rPh sb="0" eb="2">
      <t>シイレ</t>
    </rPh>
    <rPh sb="2" eb="3">
      <t>スウ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</si>
  <si>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</si>
  <si>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</si>
  <si>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㈱A</t>
    <phoneticPr fontId="4"/>
  </si>
  <si>
    <t>A００１</t>
    <phoneticPr fontId="4"/>
  </si>
  <si>
    <t>（問題１）</t>
    <rPh sb="1" eb="3">
      <t>モンダイ</t>
    </rPh>
    <phoneticPr fontId="4"/>
  </si>
  <si>
    <r>
      <t>取引回数</t>
    </r>
    <r>
      <rPr>
        <sz val="12"/>
        <color theme="1"/>
        <rFont val="ＭＳ ゴシック"/>
        <family val="3"/>
        <charset val="128"/>
      </rPr>
      <t>は</t>
    </r>
    <r>
      <rPr>
        <sz val="12"/>
        <color indexed="17"/>
        <rFont val="ＭＳ ゴシック"/>
        <family val="3"/>
        <charset val="128"/>
      </rPr>
      <t>何回</t>
    </r>
    <r>
      <rPr>
        <sz val="12"/>
        <color theme="1"/>
        <rFont val="ＭＳ ゴシック"/>
        <family val="3"/>
        <charset val="128"/>
      </rPr>
      <t>でしょう。</t>
    </r>
    <rPh sb="0" eb="2">
      <t>トリヒキ</t>
    </rPh>
    <rPh sb="2" eb="3">
      <t>カイ</t>
    </rPh>
    <rPh sb="3" eb="4">
      <t>ケンスウ</t>
    </rPh>
    <rPh sb="5" eb="6">
      <t>ナンケン</t>
    </rPh>
    <rPh sb="6" eb="7">
      <t>カイ</t>
    </rPh>
    <phoneticPr fontId="4"/>
  </si>
  <si>
    <t>㈲C</t>
    <phoneticPr fontId="4"/>
  </si>
  <si>
    <t>C２００</t>
    <phoneticPr fontId="4"/>
  </si>
  <si>
    <t>B商店</t>
    <rPh sb="1" eb="3">
      <t>ショウテン</t>
    </rPh>
    <phoneticPr fontId="4"/>
  </si>
  <si>
    <t>B３００</t>
    <phoneticPr fontId="4"/>
  </si>
  <si>
    <t>回</t>
    <rPh sb="0" eb="1">
      <t>カイ</t>
    </rPh>
    <phoneticPr fontId="4"/>
  </si>
  <si>
    <t>A００６</t>
    <phoneticPr fontId="4"/>
  </si>
  <si>
    <t>答</t>
    <rPh sb="0" eb="1">
      <t>コタエ</t>
    </rPh>
    <phoneticPr fontId="4"/>
  </si>
  <si>
    <t>D販売</t>
    <rPh sb="1" eb="3">
      <t>ハンバイ</t>
    </rPh>
    <phoneticPr fontId="4"/>
  </si>
  <si>
    <t>D７００</t>
    <phoneticPr fontId="4"/>
  </si>
  <si>
    <r>
      <t>=</t>
    </r>
    <r>
      <rPr>
        <sz val="12"/>
        <color indexed="10"/>
        <rFont val="ＭＳ ゴシック"/>
        <family val="3"/>
        <charset val="128"/>
      </rPr>
      <t>COUNTA</t>
    </r>
    <r>
      <rPr>
        <sz val="12"/>
        <color theme="1"/>
        <rFont val="ＭＳ ゴシック"/>
        <family val="3"/>
        <charset val="128"/>
      </rPr>
      <t>(K21:K31)</t>
    </r>
    <phoneticPr fontId="4"/>
  </si>
  <si>
    <t>D７７０</t>
    <phoneticPr fontId="4"/>
  </si>
  <si>
    <t>C２５０</t>
    <phoneticPr fontId="4"/>
  </si>
  <si>
    <t>（問題２）</t>
    <rPh sb="1" eb="3">
      <t>モンダイ</t>
    </rPh>
    <phoneticPr fontId="4"/>
  </si>
  <si>
    <t>以下の表を完成します。</t>
    <rPh sb="0" eb="2">
      <t>イカ</t>
    </rPh>
    <rPh sb="3" eb="4">
      <t>ヒョウ</t>
    </rPh>
    <rPh sb="5" eb="7">
      <t>カンセイ</t>
    </rPh>
    <phoneticPr fontId="4"/>
  </si>
  <si>
    <t>B３３０</t>
    <phoneticPr fontId="4"/>
  </si>
  <si>
    <t>A００８</t>
    <phoneticPr fontId="4"/>
  </si>
  <si>
    <t>取引数</t>
    <rPh sb="0" eb="1">
      <t>トリ</t>
    </rPh>
    <rPh sb="1" eb="3">
      <t>ヒキスウ</t>
    </rPh>
    <phoneticPr fontId="4"/>
  </si>
  <si>
    <t>C220</t>
    <phoneticPr fontId="4"/>
  </si>
  <si>
    <t>合計</t>
    <rPh sb="0" eb="2">
      <t>ゴウケイ</t>
    </rPh>
    <phoneticPr fontId="4"/>
  </si>
  <si>
    <t>（問題３）</t>
    <rPh sb="1" eb="3">
      <t>モンダイ</t>
    </rPh>
    <phoneticPr fontId="4"/>
  </si>
  <si>
    <r>
      <t>右の表で</t>
    </r>
    <r>
      <rPr>
        <b/>
        <sz val="12"/>
        <rFont val="ＭＳ ゴシック"/>
        <family val="3"/>
        <charset val="128"/>
      </rPr>
      <t>単価5,000以上</t>
    </r>
    <r>
      <rPr>
        <sz val="12"/>
        <color theme="1"/>
        <rFont val="ＭＳ ゴシック"/>
        <family val="3"/>
        <charset val="128"/>
      </rPr>
      <t>の</t>
    </r>
    <r>
      <rPr>
        <sz val="12"/>
        <color indexed="17"/>
        <rFont val="ＭＳ ゴシック"/>
        <family val="3"/>
        <charset val="128"/>
      </rPr>
      <t>仕入れ額</t>
    </r>
    <rPh sb="0" eb="1">
      <t>ミギ</t>
    </rPh>
    <rPh sb="2" eb="3">
      <t>ヒョウ</t>
    </rPh>
    <rPh sb="4" eb="6">
      <t>タンカ</t>
    </rPh>
    <rPh sb="11" eb="13">
      <t>イジョウ</t>
    </rPh>
    <rPh sb="14" eb="16">
      <t>シイ</t>
    </rPh>
    <rPh sb="17" eb="18">
      <t>ガク</t>
    </rPh>
    <phoneticPr fontId="4"/>
  </si>
  <si>
    <t>円</t>
    <rPh sb="0" eb="1">
      <t>エン</t>
    </rPh>
    <phoneticPr fontId="4"/>
  </si>
  <si>
    <t>（問題４）</t>
    <rPh sb="1" eb="3">
      <t>モンダイ</t>
    </rPh>
    <phoneticPr fontId="4"/>
  </si>
  <si>
    <r>
      <t>①</t>
    </r>
    <r>
      <rPr>
        <b/>
        <sz val="12"/>
        <rFont val="ＭＳ ゴシック"/>
        <family val="3"/>
        <charset val="128"/>
      </rPr>
      <t>単価5,000円以上</t>
    </r>
    <rPh sb="1" eb="3">
      <t>タンカ</t>
    </rPh>
    <rPh sb="8" eb="9">
      <t>エン</t>
    </rPh>
    <rPh sb="9" eb="11">
      <t>イジョウ</t>
    </rPh>
    <phoneticPr fontId="4"/>
  </si>
  <si>
    <r>
      <t>②</t>
    </r>
    <r>
      <rPr>
        <b/>
        <sz val="12"/>
        <rFont val="ＭＳ ゴシック"/>
        <family val="3"/>
        <charset val="128"/>
      </rPr>
      <t>仕入数５個以上</t>
    </r>
    <rPh sb="1" eb="3">
      <t>シイレ</t>
    </rPh>
    <rPh sb="3" eb="4">
      <t>スウ</t>
    </rPh>
    <rPh sb="5" eb="6">
      <t>コ</t>
    </rPh>
    <rPh sb="6" eb="8">
      <t>イジョウ</t>
    </rPh>
    <phoneticPr fontId="4"/>
  </si>
  <si>
    <r>
      <t>の</t>
    </r>
    <r>
      <rPr>
        <sz val="12"/>
        <color indexed="17"/>
        <rFont val="ＭＳ ゴシック"/>
        <family val="3"/>
        <charset val="128"/>
      </rPr>
      <t>合計金額</t>
    </r>
    <r>
      <rPr>
        <sz val="12"/>
        <color theme="1"/>
        <rFont val="ＭＳ ゴシック"/>
        <family val="3"/>
        <charset val="128"/>
      </rPr>
      <t>を求めましょう。</t>
    </r>
    <rPh sb="1" eb="3">
      <t>ゴウケイ</t>
    </rPh>
    <rPh sb="3" eb="5">
      <t>キンガク</t>
    </rPh>
    <rPh sb="6" eb="7">
      <t>モト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</si>
  <si>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</si>
  <si>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</si>
  <si>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</si>
  <si>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&gt;=5000</t>
    <phoneticPr fontId="4"/>
  </si>
  <si>
    <t>&gt;=5</t>
    <phoneticPr fontId="4"/>
  </si>
  <si>
    <r>
      <t>必ず、表のデータと</t>
    </r>
    <r>
      <rPr>
        <b/>
        <sz val="12"/>
        <color indexed="10"/>
        <rFont val="ＭＳ ゴシック"/>
        <family val="3"/>
        <charset val="128"/>
      </rPr>
      <t>同一の文字列を使用</t>
    </r>
    <r>
      <rPr>
        <sz val="12"/>
        <color indexed="10"/>
        <rFont val="ＭＳ 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</si>
  <si>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（問題５）</t>
    <rPh sb="1" eb="3">
      <t>モンダイ</t>
    </rPh>
    <phoneticPr fontId="4"/>
  </si>
  <si>
    <t>&gt;=3</t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</si>
  <si>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</si>
  <si>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</si>
  <si>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</si>
  <si>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住所</t>
    <rPh sb="0" eb="2">
      <t>ジュウショ</t>
    </rPh>
    <phoneticPr fontId="4"/>
  </si>
  <si>
    <t>買上額</t>
    <rPh sb="0" eb="2">
      <t>カイアゲ</t>
    </rPh>
    <rPh sb="2" eb="3">
      <t>ガク</t>
    </rPh>
    <phoneticPr fontId="4"/>
  </si>
  <si>
    <r>
      <t>右の表で</t>
    </r>
    <r>
      <rPr>
        <b/>
        <sz val="12"/>
        <rFont val="ＭＳ ゴシック"/>
        <family val="3"/>
        <charset val="128"/>
      </rPr>
      <t>東京都在住者</t>
    </r>
    <r>
      <rPr>
        <sz val="12"/>
        <color theme="1"/>
        <rFont val="ＭＳ ゴシック"/>
        <family val="3"/>
        <charset val="128"/>
      </rPr>
      <t>は</t>
    </r>
    <r>
      <rPr>
        <sz val="12"/>
        <color indexed="17"/>
        <rFont val="ＭＳ ゴシック"/>
        <family val="3"/>
        <charset val="128"/>
      </rPr>
      <t>何人</t>
    </r>
    <r>
      <rPr>
        <sz val="12"/>
        <color theme="1"/>
        <rFont val="ＭＳ ゴシック"/>
        <family val="3"/>
        <charset val="128"/>
      </rPr>
      <t>でしょう。</t>
    </r>
    <rPh sb="0" eb="1">
      <t>ミギ</t>
    </rPh>
    <rPh sb="2" eb="3">
      <t>ヒョウ</t>
    </rPh>
    <rPh sb="4" eb="6">
      <t>トウキョウ</t>
    </rPh>
    <rPh sb="6" eb="7">
      <t>ト</t>
    </rPh>
    <rPh sb="7" eb="9">
      <t>ザイジュウ</t>
    </rPh>
    <rPh sb="9" eb="10">
      <t>シャ</t>
    </rPh>
    <rPh sb="11" eb="13">
      <t>ナンニン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</si>
  <si>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</si>
  <si>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</si>
  <si>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東京都港区</t>
    <rPh sb="3" eb="5">
      <t>ミナトク</t>
    </rPh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</si>
  <si>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</si>
  <si>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</si>
  <si>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千葉県千葉市</t>
    <rPh sb="3" eb="6">
      <t>チバシ</t>
    </rPh>
    <phoneticPr fontId="4"/>
  </si>
  <si>
    <t>検索条件に注意</t>
    <rPh sb="0" eb="2">
      <t>ケンサク</t>
    </rPh>
    <rPh sb="2" eb="4">
      <t>ジョウケン</t>
    </rPh>
    <rPh sb="5" eb="7">
      <t>チュウイ</t>
    </rPh>
    <phoneticPr fontId="4"/>
  </si>
  <si>
    <t>人</t>
    <rPh sb="0" eb="1">
      <t>ニン</t>
    </rPh>
    <phoneticPr fontId="4"/>
  </si>
  <si>
    <t>神田</t>
    <rPh sb="0" eb="2">
      <t>カンダ</t>
    </rPh>
    <phoneticPr fontId="4"/>
  </si>
  <si>
    <t>東京都江東区</t>
    <rPh sb="3" eb="6">
      <t>コウトウク</t>
    </rPh>
    <phoneticPr fontId="4"/>
  </si>
  <si>
    <t>宮崎</t>
    <rPh sb="0" eb="2">
      <t>ミヤザキ</t>
    </rPh>
    <phoneticPr fontId="4"/>
  </si>
  <si>
    <t>千葉県習志野市</t>
    <rPh sb="3" eb="7">
      <t>ナラシノシ</t>
    </rPh>
    <phoneticPr fontId="4"/>
  </si>
  <si>
    <t>伊藤</t>
    <rPh sb="0" eb="2">
      <t>イトウ</t>
    </rPh>
    <phoneticPr fontId="4"/>
  </si>
  <si>
    <t>神奈川県藤沢市</t>
    <rPh sb="4" eb="6">
      <t>フジサワシ</t>
    </rPh>
    <rPh sb="6" eb="7">
      <t>シ</t>
    </rPh>
    <phoneticPr fontId="4"/>
  </si>
  <si>
    <r>
      <t>30歳未満</t>
    </r>
    <r>
      <rPr>
        <sz val="12"/>
        <color theme="1"/>
        <rFont val="ＭＳ ゴシック"/>
        <family val="3"/>
        <charset val="128"/>
      </rPr>
      <t>の</t>
    </r>
    <r>
      <rPr>
        <sz val="12"/>
        <color indexed="17"/>
        <rFont val="ＭＳ ゴシック"/>
        <family val="3"/>
        <charset val="128"/>
      </rPr>
      <t>人数</t>
    </r>
    <rPh sb="2" eb="3">
      <t>サイ</t>
    </rPh>
    <rPh sb="3" eb="5">
      <t>ミマン</t>
    </rPh>
    <rPh sb="6" eb="8">
      <t>ニンズウ</t>
    </rPh>
    <phoneticPr fontId="4"/>
  </si>
  <si>
    <t>黒木</t>
    <rPh sb="0" eb="2">
      <t>クロキ</t>
    </rPh>
    <phoneticPr fontId="4"/>
  </si>
  <si>
    <t>東京都練馬区</t>
    <rPh sb="3" eb="6">
      <t>ネリマク</t>
    </rPh>
    <phoneticPr fontId="4"/>
  </si>
  <si>
    <t>佐藤</t>
    <rPh sb="0" eb="2">
      <t>サトウ</t>
    </rPh>
    <phoneticPr fontId="4"/>
  </si>
  <si>
    <t>東京都世田谷区</t>
    <rPh sb="3" eb="7">
      <t>セタガヤク</t>
    </rPh>
    <phoneticPr fontId="4"/>
  </si>
  <si>
    <t>アスタリスク「*」は、どんな文字にもどんな文字数にもなれる便利文字です。</t>
  </si>
  <si>
    <t>南田</t>
    <rPh sb="0" eb="2">
      <t>ミナミダ</t>
    </rPh>
    <phoneticPr fontId="4"/>
  </si>
  <si>
    <t>東京都品川区</t>
    <rPh sb="3" eb="6">
      <t>シナガワク</t>
    </rPh>
    <phoneticPr fontId="4"/>
  </si>
  <si>
    <t>西尾</t>
    <rPh sb="0" eb="1">
      <t>ニシ</t>
    </rPh>
    <rPh sb="1" eb="2">
      <t>オ</t>
    </rPh>
    <phoneticPr fontId="4"/>
  </si>
  <si>
    <t>神奈川県川崎市</t>
    <rPh sb="4" eb="6">
      <t>カワサキシ</t>
    </rPh>
    <rPh sb="6" eb="7">
      <t>シ</t>
    </rPh>
    <phoneticPr fontId="4"/>
  </si>
  <si>
    <t>東山</t>
    <rPh sb="0" eb="2">
      <t>ヒガシヤマ</t>
    </rPh>
    <phoneticPr fontId="4"/>
  </si>
  <si>
    <t>東京都千代田区</t>
    <rPh sb="3" eb="7">
      <t>チヨダク</t>
    </rPh>
    <phoneticPr fontId="4"/>
  </si>
  <si>
    <t>北野</t>
    <rPh sb="0" eb="2">
      <t>キタノ</t>
    </rPh>
    <phoneticPr fontId="4"/>
  </si>
  <si>
    <t>神奈川県鎌倉市</t>
    <rPh sb="4" eb="7">
      <t>カマクラシ</t>
    </rPh>
    <phoneticPr fontId="4"/>
  </si>
  <si>
    <r>
      <t>神奈川県在住者</t>
    </r>
    <r>
      <rPr>
        <sz val="12"/>
        <color theme="1"/>
        <rFont val="ＭＳ ゴシック"/>
        <family val="3"/>
        <charset val="128"/>
      </rPr>
      <t>の</t>
    </r>
    <r>
      <rPr>
        <sz val="12"/>
        <color indexed="17"/>
        <rFont val="ＭＳ ゴシック"/>
        <family val="3"/>
        <charset val="128"/>
      </rPr>
      <t>買上額合計</t>
    </r>
    <rPh sb="0" eb="4">
      <t>カナガワケン</t>
    </rPh>
    <rPh sb="4" eb="6">
      <t>ザイジュウ</t>
    </rPh>
    <rPh sb="6" eb="7">
      <t>シャ</t>
    </rPh>
    <rPh sb="8" eb="10">
      <t>カイアゲ</t>
    </rPh>
    <rPh sb="10" eb="11">
      <t>ガク</t>
    </rPh>
    <rPh sb="11" eb="13">
      <t>ゴウケイ</t>
    </rPh>
    <phoneticPr fontId="4"/>
  </si>
  <si>
    <r>
      <t>50,000円以上</t>
    </r>
    <r>
      <rPr>
        <sz val="12"/>
        <color theme="1"/>
        <rFont val="ＭＳ ゴシック"/>
        <family val="3"/>
        <charset val="128"/>
      </rPr>
      <t>買上者の</t>
    </r>
    <r>
      <rPr>
        <sz val="12"/>
        <color indexed="17"/>
        <rFont val="ＭＳ ゴシック"/>
        <family val="3"/>
        <charset val="128"/>
      </rPr>
      <t>合計額</t>
    </r>
    <rPh sb="6" eb="7">
      <t>エン</t>
    </rPh>
    <rPh sb="7" eb="9">
      <t>イジョウ</t>
    </rPh>
    <rPh sb="9" eb="11">
      <t>カイアゲ</t>
    </rPh>
    <rPh sb="11" eb="12">
      <t>シャ</t>
    </rPh>
    <rPh sb="13" eb="15">
      <t>ゴウケイ</t>
    </rPh>
    <rPh sb="15" eb="16">
      <t>ガク</t>
    </rPh>
    <phoneticPr fontId="4"/>
  </si>
  <si>
    <t>複数の条件の場合</t>
    <rPh sb="0" eb="2">
      <t>フクスウ</t>
    </rPh>
    <rPh sb="3" eb="5">
      <t>ジョウケン</t>
    </rPh>
    <rPh sb="6" eb="8">
      <t>バアイ</t>
    </rPh>
    <phoneticPr fontId="4"/>
  </si>
  <si>
    <t>性別</t>
    <rPh sb="0" eb="2">
      <t>セイベツ</t>
    </rPh>
    <phoneticPr fontId="21"/>
  </si>
  <si>
    <t>住所</t>
    <rPh sb="0" eb="2">
      <t>ジュウショ</t>
    </rPh>
    <phoneticPr fontId="21"/>
  </si>
  <si>
    <t>買上額</t>
    <rPh sb="0" eb="2">
      <t>カイアゲ</t>
    </rPh>
    <rPh sb="2" eb="3">
      <t>ガク</t>
    </rPh>
    <phoneticPr fontId="21"/>
  </si>
  <si>
    <t>男</t>
    <rPh sb="0" eb="1">
      <t>オトコ</t>
    </rPh>
    <phoneticPr fontId="21"/>
  </si>
  <si>
    <r>
      <t>東京都</t>
    </r>
    <r>
      <rPr>
        <b/>
        <sz val="12"/>
        <color indexed="10"/>
        <rFont val="ＭＳ ゴシック"/>
        <family val="3"/>
        <charset val="128"/>
      </rPr>
      <t>*</t>
    </r>
    <rPh sb="0" eb="3">
      <t>トウキョウト</t>
    </rPh>
    <phoneticPr fontId="21"/>
  </si>
  <si>
    <t>&gt;=50000</t>
  </si>
  <si>
    <t>Copyright(c) Beginners Site All right reserved 2020/10/20</t>
    <phoneticPr fontId="4"/>
  </si>
  <si>
    <r>
      <t>Ｄ販売</t>
    </r>
    <r>
      <rPr>
        <sz val="12"/>
        <color theme="1"/>
        <rFont val="ＭＳ ゴシック"/>
        <family val="3"/>
        <charset val="128"/>
      </rPr>
      <t>の、</t>
    </r>
    <r>
      <rPr>
        <b/>
        <sz val="12"/>
        <color rgb="FFFF0000"/>
        <rFont val="ＭＳ ゴシック"/>
        <family val="3"/>
        <charset val="128"/>
      </rPr>
      <t>仕入数３以上</t>
    </r>
    <r>
      <rPr>
        <b/>
        <sz val="12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平均金額</t>
    </r>
    <r>
      <rPr>
        <sz val="12"/>
        <color theme="1"/>
        <rFont val="ＭＳ ゴシック"/>
        <family val="3"/>
        <charset val="128"/>
      </rPr>
      <t>を求めましょう。</t>
    </r>
    <rPh sb="1" eb="3">
      <t>ハンバイ</t>
    </rPh>
    <rPh sb="5" eb="7">
      <t>シイレ</t>
    </rPh>
    <rPh sb="7" eb="8">
      <t>スウ</t>
    </rPh>
    <rPh sb="9" eb="11">
      <t>イジョウ</t>
    </rPh>
    <rPh sb="12" eb="14">
      <t>ヘイキン</t>
    </rPh>
    <rPh sb="14" eb="16">
      <t>キンガク</t>
    </rPh>
    <rPh sb="17" eb="18">
      <t>モト</t>
    </rPh>
    <phoneticPr fontId="4"/>
  </si>
  <si>
    <t>「*」を使えば、最初と終わりの数文字を指定することで</t>
    <phoneticPr fontId="3"/>
  </si>
  <si>
    <t>一括で目的の文字に置き換えることができます。</t>
    <phoneticPr fontId="3"/>
  </si>
  <si>
    <r>
      <rPr>
        <b/>
        <sz val="12"/>
        <color theme="1"/>
        <rFont val="ＭＳ ゴシック"/>
        <family val="3"/>
        <charset val="128"/>
      </rPr>
      <t>東京都在住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男50,000円以上</t>
    </r>
    <r>
      <rPr>
        <sz val="12"/>
        <color theme="1"/>
        <rFont val="ＭＳ ゴシック"/>
        <family val="3"/>
        <charset val="128"/>
      </rPr>
      <t>の</t>
    </r>
    <r>
      <rPr>
        <b/>
        <sz val="12"/>
        <color rgb="FFFF0000"/>
        <rFont val="ＭＳ ゴシック"/>
        <family val="3"/>
        <charset val="128"/>
      </rPr>
      <t>買上者合計</t>
    </r>
    <rPh sb="0" eb="2">
      <t>トウキョウ</t>
    </rPh>
    <rPh sb="2" eb="3">
      <t>ト</t>
    </rPh>
    <rPh sb="3" eb="5">
      <t>ザイジュウ</t>
    </rPh>
    <rPh sb="6" eb="7">
      <t>ダンジョ</t>
    </rPh>
    <rPh sb="13" eb="14">
      <t>エン</t>
    </rPh>
    <rPh sb="14" eb="16">
      <t>イジョウ</t>
    </rPh>
    <rPh sb="17" eb="19">
      <t>カイアゲ</t>
    </rPh>
    <rPh sb="19" eb="20">
      <t>シャ</t>
    </rPh>
    <rPh sb="20" eb="2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</si>
</sst>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00206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3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indexed="17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9"/>
      <name val="ＭＳ ゴシック"/>
      <family val="3"/>
      <charset val="128"/>
    </font>
    <font>
      <sz val="12"/>
      <color indexed="9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4"/>
      <color rgb="FF002060"/>
      <name val="ＭＳ ゴシック"/>
      <family val="3"/>
      <charset val="128"/>
    </font>
    <font>
      <b/>
      <sz val="12"/>
      <color indexed="13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8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56" fontId="9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38" fontId="5" fillId="0" borderId="7" xfId="1" applyFont="1" applyBorder="1" applyAlignment="1">
      <alignment vertical="center"/>
    </xf>
    <xf numFmtId="38" fontId="9" fillId="0" borderId="7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38" fontId="5" fillId="0" borderId="9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11" fillId="6" borderId="11" xfId="0" applyFont="1" applyFill="1" applyBorder="1">
      <alignment vertical="center"/>
    </xf>
    <xf numFmtId="0" fontId="13" fillId="0" borderId="0" xfId="0" applyFont="1" applyAlignment="1">
      <alignment horizontal="right" vertical="center"/>
    </xf>
    <xf numFmtId="0" fontId="11" fillId="0" borderId="12" xfId="0" applyFont="1" applyBorder="1">
      <alignment vertical="center"/>
    </xf>
    <xf numFmtId="0" fontId="5" fillId="0" borderId="0" xfId="0" quotePrefix="1" applyFont="1">
      <alignment vertical="center"/>
    </xf>
    <xf numFmtId="0" fontId="5" fillId="7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6" borderId="6" xfId="0" applyFont="1" applyFill="1" applyBorder="1">
      <alignment vertical="center"/>
    </xf>
    <xf numFmtId="38" fontId="9" fillId="6" borderId="6" xfId="1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1" fillId="0" borderId="14" xfId="0" applyFont="1" applyBorder="1">
      <alignment vertical="center"/>
    </xf>
    <xf numFmtId="38" fontId="5" fillId="0" borderId="13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9" borderId="6" xfId="0" applyFont="1" applyFill="1" applyBorder="1">
      <alignment vertical="center"/>
    </xf>
    <xf numFmtId="0" fontId="11" fillId="0" borderId="6" xfId="0" applyFont="1" applyBorder="1">
      <alignment vertical="center"/>
    </xf>
    <xf numFmtId="38" fontId="5" fillId="9" borderId="6" xfId="1" applyFont="1" applyFill="1" applyBorder="1" applyAlignment="1">
      <alignment vertical="center"/>
    </xf>
    <xf numFmtId="38" fontId="9" fillId="0" borderId="6" xfId="0" applyNumberFormat="1" applyFont="1" applyBorder="1">
      <alignment vertical="center"/>
    </xf>
    <xf numFmtId="38" fontId="14" fillId="6" borderId="6" xfId="1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15" fillId="6" borderId="6" xfId="0" applyFont="1" applyFill="1" applyBorder="1">
      <alignment vertical="center"/>
    </xf>
    <xf numFmtId="38" fontId="6" fillId="6" borderId="6" xfId="1" applyFont="1" applyFill="1" applyBorder="1" applyAlignment="1">
      <alignment vertical="center"/>
    </xf>
    <xf numFmtId="0" fontId="9" fillId="6" borderId="11" xfId="0" applyFont="1" applyFill="1" applyBorder="1">
      <alignment vertical="center"/>
    </xf>
    <xf numFmtId="38" fontId="9" fillId="0" borderId="0" xfId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4" fillId="6" borderId="11" xfId="0" applyFont="1" applyFill="1" applyBorder="1">
      <alignment vertical="center"/>
    </xf>
    <xf numFmtId="38" fontId="14" fillId="0" borderId="0" xfId="1" applyFont="1" applyBorder="1" applyAlignment="1">
      <alignment vertical="center"/>
    </xf>
    <xf numFmtId="38" fontId="9" fillId="0" borderId="0" xfId="1" quotePrefix="1" applyFont="1" applyBorder="1" applyAlignment="1">
      <alignment vertical="center"/>
    </xf>
    <xf numFmtId="0" fontId="16" fillId="10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20" fillId="0" borderId="0" xfId="0" applyFont="1">
      <alignment vertical="center"/>
    </xf>
    <xf numFmtId="0" fontId="5" fillId="5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15" xfId="0" applyFont="1" applyBorder="1">
      <alignment vertical="center"/>
    </xf>
    <xf numFmtId="38" fontId="9" fillId="0" borderId="6" xfId="1" applyFont="1" applyBorder="1" applyAlignment="1">
      <alignment vertical="center"/>
    </xf>
    <xf numFmtId="0" fontId="11" fillId="0" borderId="0" xfId="0" applyFont="1">
      <alignment vertical="center"/>
    </xf>
    <xf numFmtId="38" fontId="5" fillId="0" borderId="0" xfId="1" applyFont="1" applyBorder="1" applyAlignment="1">
      <alignment vertical="center"/>
    </xf>
    <xf numFmtId="0" fontId="22" fillId="0" borderId="6" xfId="0" applyFont="1" applyBorder="1" applyAlignment="1">
      <alignment horizontal="center" vertical="center"/>
    </xf>
    <xf numFmtId="0" fontId="3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123825</xdr:rowOff>
    </xdr:from>
    <xdr:to>
      <xdr:col>10</xdr:col>
      <xdr:colOff>133350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7692A89-0EF4-436A-8EC3-930D9518FAEB}"/>
            </a:ext>
          </a:extLst>
        </xdr:cNvPr>
        <xdr:cNvSpPr txBox="1">
          <a:spLocks noChangeArrowheads="1"/>
        </xdr:cNvSpPr>
      </xdr:nvSpPr>
      <xdr:spPr bwMode="auto">
        <a:xfrm>
          <a:off x="3230880" y="329565"/>
          <a:ext cx="3028950" cy="112014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546939</xdr:colOff>
      <xdr:row>10</xdr:row>
      <xdr:rowOff>23447</xdr:rowOff>
    </xdr:from>
    <xdr:to>
      <xdr:col>13</xdr:col>
      <xdr:colOff>466185</xdr:colOff>
      <xdr:row>14</xdr:row>
      <xdr:rowOff>57151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7EFBAC4B-0BC9-48E8-ABED-D5681088D358}"/>
            </a:ext>
          </a:extLst>
        </xdr:cNvPr>
        <xdr:cNvGrpSpPr>
          <a:grpSpLocks/>
        </xdr:cNvGrpSpPr>
      </xdr:nvGrpSpPr>
      <xdr:grpSpPr bwMode="auto">
        <a:xfrm>
          <a:off x="767919" y="2080847"/>
          <a:ext cx="7996446" cy="856664"/>
          <a:chOff x="42" y="219"/>
          <a:chExt cx="757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3161BAE-267D-409C-893B-1E8C5D41B9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DF7A674-F580-43EC-B24E-CCF52B9D92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7072658-174A-46A9-B479-8240A922D71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1" y="22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7A0958C-B62A-4CAE-B066-933FCCCBD4F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19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228600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B7E74534-2C33-4193-87D5-812C69E45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573780"/>
          <a:ext cx="552450" cy="33528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29</xdr:row>
      <xdr:rowOff>38100</xdr:rowOff>
    </xdr:from>
    <xdr:to>
      <xdr:col>2</xdr:col>
      <xdr:colOff>571500</xdr:colOff>
      <xdr:row>30</xdr:row>
      <xdr:rowOff>142875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6EA5C2D1-822A-442A-B2DA-32F1F0B71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9655" y="6004560"/>
          <a:ext cx="466725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87</xdr:row>
      <xdr:rowOff>49432</xdr:rowOff>
    </xdr:from>
    <xdr:to>
      <xdr:col>1</xdr:col>
      <xdr:colOff>485775</xdr:colOff>
      <xdr:row>88</xdr:row>
      <xdr:rowOff>180976</xdr:rowOff>
    </xdr:to>
    <xdr:pic>
      <xdr:nvPicPr>
        <xdr:cNvPr id="10" name="Picture 810">
          <a:extLst>
            <a:ext uri="{FF2B5EF4-FFF2-40B4-BE49-F238E27FC236}">
              <a16:creationId xmlns:a16="http://schemas.microsoft.com/office/drawing/2014/main" id="{627D1876-134F-4F5D-A720-9DF6B991B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7948812"/>
          <a:ext cx="640080" cy="337284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180975</xdr:colOff>
      <xdr:row>88</xdr:row>
      <xdr:rowOff>47626</xdr:rowOff>
    </xdr:from>
    <xdr:to>
      <xdr:col>8</xdr:col>
      <xdr:colOff>3613</xdr:colOff>
      <xdr:row>89</xdr:row>
      <xdr:rowOff>142876</xdr:rowOff>
    </xdr:to>
    <xdr:pic>
      <xdr:nvPicPr>
        <xdr:cNvPr id="11" name="Picture 811">
          <a:extLst>
            <a:ext uri="{FF2B5EF4-FFF2-40B4-BE49-F238E27FC236}">
              <a16:creationId xmlns:a16="http://schemas.microsoft.com/office/drawing/2014/main" id="{89670898-49FC-47A8-8F95-981E01DEB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45355" y="18152746"/>
          <a:ext cx="546538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219075</xdr:colOff>
      <xdr:row>16</xdr:row>
      <xdr:rowOff>76200</xdr:rowOff>
    </xdr:from>
    <xdr:to>
      <xdr:col>7</xdr:col>
      <xdr:colOff>581025</xdr:colOff>
      <xdr:row>18</xdr:row>
      <xdr:rowOff>142875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559E8A3D-8DF3-4A26-9DA1-5CD6E0F46F1A}"/>
            </a:ext>
          </a:extLst>
        </xdr:cNvPr>
        <xdr:cNvSpPr txBox="1"/>
      </xdr:nvSpPr>
      <xdr:spPr>
        <a:xfrm>
          <a:off x="2611755" y="3368040"/>
          <a:ext cx="2533650" cy="47815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/>
            <a:t>検索条件の設定に注意！</a:t>
          </a:r>
          <a:endParaRPr kumimoji="1" lang="en-US" altLang="ja-JP" sz="1100" b="1"/>
        </a:p>
        <a:p>
          <a:pPr algn="ctr"/>
          <a:r>
            <a:rPr kumimoji="1" lang="ja-JP" altLang="en-US" sz="1100" b="0"/>
            <a:t>検索条件：左のセル</a:t>
          </a:r>
          <a:r>
            <a:rPr kumimoji="1" lang="ja-JP" altLang="en-US" sz="1100"/>
            <a:t>をクリック</a:t>
          </a:r>
        </a:p>
      </xdr:txBody>
    </xdr:sp>
    <xdr:clientData/>
  </xdr:twoCellAnchor>
  <xdr:twoCellAnchor editAs="oneCell">
    <xdr:from>
      <xdr:col>7</xdr:col>
      <xdr:colOff>173354</xdr:colOff>
      <xdr:row>72</xdr:row>
      <xdr:rowOff>165734</xdr:rowOff>
    </xdr:from>
    <xdr:to>
      <xdr:col>14</xdr:col>
      <xdr:colOff>245745</xdr:colOff>
      <xdr:row>79</xdr:row>
      <xdr:rowOff>7619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1B5FD90-33F5-4B88-B797-87DDC168DF1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407"/>
        <a:stretch/>
      </xdr:blipFill>
      <xdr:spPr bwMode="auto">
        <a:xfrm>
          <a:off x="4737734" y="14979014"/>
          <a:ext cx="4530091" cy="1282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190501</xdr:colOff>
      <xdr:row>19</xdr:row>
      <xdr:rowOff>133350</xdr:rowOff>
    </xdr:from>
    <xdr:to>
      <xdr:col>8</xdr:col>
      <xdr:colOff>45721</xdr:colOff>
      <xdr:row>25</xdr:row>
      <xdr:rowOff>89511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BA9E8B5-6742-4671-9906-8778A32E4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07081" y="4042410"/>
          <a:ext cx="2026920" cy="1190601"/>
        </a:xfrm>
        <a:prstGeom prst="rect">
          <a:avLst/>
        </a:prstGeom>
      </xdr:spPr>
    </xdr:pic>
    <xdr:clientData/>
  </xdr:twoCellAnchor>
  <xdr:twoCellAnchor editAs="oneCell">
    <xdr:from>
      <xdr:col>9</xdr:col>
      <xdr:colOff>569595</xdr:colOff>
      <xdr:row>32</xdr:row>
      <xdr:rowOff>57150</xdr:rowOff>
    </xdr:from>
    <xdr:to>
      <xdr:col>13</xdr:col>
      <xdr:colOff>306705</xdr:colOff>
      <xdr:row>38</xdr:row>
      <xdr:rowOff>85726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1B61F1B-2242-47E4-882A-B2513AD03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972175" y="6640830"/>
          <a:ext cx="2632710" cy="1263016"/>
        </a:xfrm>
        <a:prstGeom prst="rect">
          <a:avLst/>
        </a:prstGeom>
      </xdr:spPr>
    </xdr:pic>
    <xdr:clientData/>
  </xdr:twoCellAnchor>
  <xdr:twoCellAnchor editAs="oneCell">
    <xdr:from>
      <xdr:col>12</xdr:col>
      <xdr:colOff>81915</xdr:colOff>
      <xdr:row>37</xdr:row>
      <xdr:rowOff>194310</xdr:rowOff>
    </xdr:from>
    <xdr:to>
      <xdr:col>15</xdr:col>
      <xdr:colOff>533400</xdr:colOff>
      <xdr:row>45</xdr:row>
      <xdr:rowOff>81891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C17BB53F-A4A9-4C4C-8616-B08F53FD3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56195" y="7806690"/>
          <a:ext cx="2623185" cy="1533501"/>
        </a:xfrm>
        <a:prstGeom prst="rect">
          <a:avLst/>
        </a:prstGeom>
      </xdr:spPr>
    </xdr:pic>
    <xdr:clientData/>
  </xdr:twoCellAnchor>
  <xdr:twoCellAnchor editAs="oneCell">
    <xdr:from>
      <xdr:col>4</xdr:col>
      <xdr:colOff>596265</xdr:colOff>
      <xdr:row>51</xdr:row>
      <xdr:rowOff>152400</xdr:rowOff>
    </xdr:from>
    <xdr:to>
      <xdr:col>8</xdr:col>
      <xdr:colOff>7620</xdr:colOff>
      <xdr:row>58</xdr:row>
      <xdr:rowOff>161719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F051C466-C0C5-4866-A475-D312D193E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88945" y="10645140"/>
          <a:ext cx="2306955" cy="1449499"/>
        </a:xfrm>
        <a:prstGeom prst="rect">
          <a:avLst/>
        </a:prstGeom>
      </xdr:spPr>
    </xdr:pic>
    <xdr:clientData/>
  </xdr:twoCellAnchor>
  <xdr:twoCellAnchor editAs="oneCell">
    <xdr:from>
      <xdr:col>7</xdr:col>
      <xdr:colOff>581025</xdr:colOff>
      <xdr:row>61</xdr:row>
      <xdr:rowOff>144780</xdr:rowOff>
    </xdr:from>
    <xdr:to>
      <xdr:col>15</xdr:col>
      <xdr:colOff>192405</xdr:colOff>
      <xdr:row>69</xdr:row>
      <xdr:rowOff>181532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A75C6B46-0AC6-463E-BCBA-01DC99FD3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145405" y="12694920"/>
          <a:ext cx="4792980" cy="1682672"/>
        </a:xfrm>
        <a:prstGeom prst="rect">
          <a:avLst/>
        </a:prstGeom>
      </xdr:spPr>
    </xdr:pic>
    <xdr:clientData/>
  </xdr:twoCellAnchor>
  <xdr:twoCellAnchor editAs="oneCell">
    <xdr:from>
      <xdr:col>11</xdr:col>
      <xdr:colOff>636270</xdr:colOff>
      <xdr:row>79</xdr:row>
      <xdr:rowOff>192404</xdr:rowOff>
    </xdr:from>
    <xdr:to>
      <xdr:col>15</xdr:col>
      <xdr:colOff>682375</xdr:colOff>
      <xdr:row>87</xdr:row>
      <xdr:rowOff>148589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68D03894-1161-4FDE-8957-39F9FC58B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486650" y="16445864"/>
          <a:ext cx="2941705" cy="1602105"/>
        </a:xfrm>
        <a:prstGeom prst="rect">
          <a:avLst/>
        </a:prstGeom>
      </xdr:spPr>
    </xdr:pic>
    <xdr:clientData/>
  </xdr:twoCellAnchor>
  <xdr:twoCellAnchor editAs="oneCell">
    <xdr:from>
      <xdr:col>5</xdr:col>
      <xdr:colOff>95251</xdr:colOff>
      <xdr:row>99</xdr:row>
      <xdr:rowOff>72391</xdr:rowOff>
    </xdr:from>
    <xdr:to>
      <xdr:col>8</xdr:col>
      <xdr:colOff>68581</xdr:colOff>
      <xdr:row>101</xdr:row>
      <xdr:rowOff>834025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6BB4E37-1662-4010-88F8-B4A7C3164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211831" y="20440651"/>
          <a:ext cx="2145030" cy="1173114"/>
        </a:xfrm>
        <a:prstGeom prst="rect">
          <a:avLst/>
        </a:prstGeom>
      </xdr:spPr>
    </xdr:pic>
    <xdr:clientData/>
  </xdr:twoCellAnchor>
  <xdr:twoCellAnchor editAs="oneCell">
    <xdr:from>
      <xdr:col>11</xdr:col>
      <xdr:colOff>211455</xdr:colOff>
      <xdr:row>101</xdr:row>
      <xdr:rowOff>11430</xdr:rowOff>
    </xdr:from>
    <xdr:to>
      <xdr:col>15</xdr:col>
      <xdr:colOff>214522</xdr:colOff>
      <xdr:row>104</xdr:row>
      <xdr:rowOff>180975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67DB4F8-DDB9-4293-A850-3E48B7689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061835" y="20791170"/>
          <a:ext cx="2898667" cy="1731645"/>
        </a:xfrm>
        <a:prstGeom prst="rect">
          <a:avLst/>
        </a:prstGeom>
      </xdr:spPr>
    </xdr:pic>
    <xdr:clientData/>
  </xdr:twoCellAnchor>
  <xdr:twoCellAnchor>
    <xdr:from>
      <xdr:col>1</xdr:col>
      <xdr:colOff>653416</xdr:colOff>
      <xdr:row>104</xdr:row>
      <xdr:rowOff>106680</xdr:rowOff>
    </xdr:from>
    <xdr:to>
      <xdr:col>10</xdr:col>
      <xdr:colOff>297180</xdr:colOff>
      <xdr:row>107</xdr:row>
      <xdr:rowOff>259080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CA6797C0-269F-4B27-8178-102B40DCAA93}"/>
            </a:ext>
          </a:extLst>
        </xdr:cNvPr>
        <xdr:cNvSpPr txBox="1"/>
      </xdr:nvSpPr>
      <xdr:spPr>
        <a:xfrm>
          <a:off x="874396" y="22448520"/>
          <a:ext cx="5549264" cy="76962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アスタリスク「</a:t>
          </a:r>
          <a:r>
            <a:rPr lang="ja-JP" altLang="en-US" sz="1600" b="1" i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*</a:t>
          </a:r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」は、最初あるいは終わりの数文字を指定することで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目的の文字に置き換えるます。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後段、詳しく触れます</a:t>
          </a:r>
        </a:p>
      </xdr:txBody>
    </xdr:sp>
    <xdr:clientData/>
  </xdr:twoCellAnchor>
  <xdr:twoCellAnchor editAs="oneCell">
    <xdr:from>
      <xdr:col>7</xdr:col>
      <xdr:colOff>455295</xdr:colOff>
      <xdr:row>120</xdr:row>
      <xdr:rowOff>93345</xdr:rowOff>
    </xdr:from>
    <xdr:to>
      <xdr:col>16</xdr:col>
      <xdr:colOff>254057</xdr:colOff>
      <xdr:row>126</xdr:row>
      <xdr:rowOff>188595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307652F3-3A6C-42E3-A6A8-1689CADE2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019675" y="26077545"/>
          <a:ext cx="5704262" cy="1329690"/>
        </a:xfrm>
        <a:prstGeom prst="rect">
          <a:avLst/>
        </a:prstGeom>
      </xdr:spPr>
    </xdr:pic>
    <xdr:clientData/>
  </xdr:twoCellAnchor>
  <xdr:twoCellAnchor editAs="oneCell">
    <xdr:from>
      <xdr:col>7</xdr:col>
      <xdr:colOff>659129</xdr:colOff>
      <xdr:row>107</xdr:row>
      <xdr:rowOff>512445</xdr:rowOff>
    </xdr:from>
    <xdr:to>
      <xdr:col>13</xdr:col>
      <xdr:colOff>268604</xdr:colOff>
      <xdr:row>116</xdr:row>
      <xdr:rowOff>132267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3D6F4A5-A8F6-4F20-9C31-F3B50ADE2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223509" y="23471505"/>
          <a:ext cx="3343275" cy="1822002"/>
        </a:xfrm>
        <a:prstGeom prst="rect">
          <a:avLst/>
        </a:prstGeom>
      </xdr:spPr>
    </xdr:pic>
    <xdr:clientData/>
  </xdr:twoCellAnchor>
  <xdr:twoCellAnchor>
    <xdr:from>
      <xdr:col>1</xdr:col>
      <xdr:colOff>142876</xdr:colOff>
      <xdr:row>127</xdr:row>
      <xdr:rowOff>137160</xdr:rowOff>
    </xdr:from>
    <xdr:to>
      <xdr:col>9</xdr:col>
      <xdr:colOff>518160</xdr:colOff>
      <xdr:row>131</xdr:row>
      <xdr:rowOff>83820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E8D27E4-AD60-4443-8555-68718A77F6A5}"/>
            </a:ext>
          </a:extLst>
        </xdr:cNvPr>
        <xdr:cNvSpPr txBox="1"/>
      </xdr:nvSpPr>
      <xdr:spPr>
        <a:xfrm>
          <a:off x="363856" y="27561540"/>
          <a:ext cx="5556884" cy="76962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アスタリスク「</a:t>
          </a:r>
          <a:r>
            <a:rPr lang="ja-JP" altLang="en-US" sz="1600" b="1" i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*</a:t>
          </a:r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」は、最初あるいは終わりの数文字を指定することで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目的の文字に置き換えるます。</a:t>
          </a:r>
          <a:endParaRPr lang="en-US" altLang="ja-JP" sz="1200" b="1" i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ctr"/>
          <a:r>
            <a:rPr lang="ja-JP" altLang="en-US" sz="1200" b="1" i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後段、詳しく触れます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9EC4-1C26-4538-9869-A78AC89E4630}">
  <dimension ref="A1:P126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2" customWidth="1"/>
    <col min="2" max="8" width="9.5" style="1" customWidth="1"/>
    <col min="9" max="9" width="1.5" style="1" customWidth="1"/>
    <col min="10" max="16" width="9.5" style="1" customWidth="1"/>
    <col min="17" max="16384" width="9" style="1"/>
  </cols>
  <sheetData>
    <row r="1" spans="1:16" ht="16.5" customHeight="1" x14ac:dyDescent="0.45">
      <c r="A1" s="66" t="s">
        <v>89</v>
      </c>
      <c r="B1" s="66"/>
      <c r="C1" s="66"/>
      <c r="D1" s="66"/>
      <c r="E1" s="66"/>
      <c r="F1" s="66"/>
      <c r="G1" s="66"/>
    </row>
    <row r="9" spans="1:16" ht="16.5" customHeight="1" thickBot="1" x14ac:dyDescent="0.5">
      <c r="C9" s="67" t="s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9"/>
      <c r="O9" s="3"/>
    </row>
    <row r="10" spans="1:16" s="4" customFormat="1" ht="16.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6.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6.5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6.5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6.5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6.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6.5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6.5" customHeight="1" x14ac:dyDescent="0.45">
      <c r="A17" s="4"/>
      <c r="E17" s="4"/>
      <c r="F17" s="4"/>
      <c r="G17" s="4"/>
      <c r="H17" s="4"/>
      <c r="I17" s="4"/>
      <c r="J17" s="4"/>
      <c r="O17" s="4"/>
      <c r="P17" s="4"/>
    </row>
    <row r="18" spans="1:16" ht="16.5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6.5" customHeight="1" thickBot="1" x14ac:dyDescent="0.5">
      <c r="C19" s="9">
        <v>1</v>
      </c>
    </row>
    <row r="20" spans="1:16" ht="16.5" customHeight="1" thickTop="1" x14ac:dyDescent="0.45">
      <c r="B20" s="10" t="s">
        <v>1</v>
      </c>
      <c r="C20" s="11"/>
      <c r="J20" s="12" t="s">
        <v>2</v>
      </c>
      <c r="K20" s="13" t="s">
        <v>3</v>
      </c>
      <c r="L20" s="13" t="s">
        <v>4</v>
      </c>
      <c r="M20" s="12" t="s">
        <v>5</v>
      </c>
      <c r="N20" s="13" t="s">
        <v>6</v>
      </c>
      <c r="O20" s="13" t="s">
        <v>7</v>
      </c>
    </row>
    <row r="21" spans="1:16" ht="16.5" customHeight="1" x14ac:dyDescent="0.45">
      <c r="J21" s="14">
        <v>44470</v>
      </c>
      <c r="K21" s="15" t="s">
        <v>8</v>
      </c>
      <c r="L21" s="15" t="s">
        <v>9</v>
      </c>
      <c r="M21" s="16">
        <v>7</v>
      </c>
      <c r="N21" s="17">
        <v>1200</v>
      </c>
      <c r="O21" s="18">
        <f>IF(K21="","",M21*N21)</f>
        <v>8400</v>
      </c>
    </row>
    <row r="22" spans="1:16" ht="16.5" customHeight="1" x14ac:dyDescent="0.45">
      <c r="B22" s="2" t="s">
        <v>10</v>
      </c>
      <c r="C22" s="3" t="s">
        <v>11</v>
      </c>
      <c r="J22" s="14">
        <v>44471</v>
      </c>
      <c r="K22" s="19" t="s">
        <v>12</v>
      </c>
      <c r="L22" s="19" t="s">
        <v>13</v>
      </c>
      <c r="M22" s="20">
        <v>4</v>
      </c>
      <c r="N22" s="21">
        <v>3400</v>
      </c>
      <c r="O22" s="22">
        <f t="shared" ref="O22:O31" si="0">IF(K22="","",M22*N22)</f>
        <v>13600</v>
      </c>
    </row>
    <row r="23" spans="1:16" ht="16.5" customHeight="1" x14ac:dyDescent="0.45">
      <c r="J23" s="14">
        <v>44472</v>
      </c>
      <c r="K23" s="19" t="s">
        <v>14</v>
      </c>
      <c r="L23" s="19" t="s">
        <v>15</v>
      </c>
      <c r="M23" s="20">
        <v>8</v>
      </c>
      <c r="N23" s="21">
        <v>5200</v>
      </c>
      <c r="O23" s="22">
        <f t="shared" si="0"/>
        <v>41600</v>
      </c>
    </row>
    <row r="24" spans="1:16" ht="16.5" customHeight="1" thickBot="1" x14ac:dyDescent="0.5">
      <c r="E24" s="23"/>
      <c r="F24" s="1" t="s">
        <v>16</v>
      </c>
      <c r="J24" s="14">
        <v>44473</v>
      </c>
      <c r="K24" s="19" t="s">
        <v>8</v>
      </c>
      <c r="L24" s="19" t="s">
        <v>17</v>
      </c>
      <c r="M24" s="20">
        <v>5</v>
      </c>
      <c r="N24" s="21">
        <v>650</v>
      </c>
      <c r="O24" s="22">
        <f t="shared" si="0"/>
        <v>3250</v>
      </c>
    </row>
    <row r="25" spans="1:16" ht="16.5" customHeight="1" x14ac:dyDescent="0.45">
      <c r="D25" s="24" t="s">
        <v>18</v>
      </c>
      <c r="E25" s="25">
        <f>COUNTA(K21:K31)</f>
        <v>10</v>
      </c>
      <c r="F25" s="1" t="s">
        <v>16</v>
      </c>
      <c r="J25" s="14">
        <v>44474</v>
      </c>
      <c r="K25" s="19" t="s">
        <v>19</v>
      </c>
      <c r="L25" s="19" t="s">
        <v>20</v>
      </c>
      <c r="M25" s="20">
        <v>2</v>
      </c>
      <c r="N25" s="21">
        <v>8900</v>
      </c>
      <c r="O25" s="22">
        <f t="shared" si="0"/>
        <v>17800</v>
      </c>
    </row>
    <row r="26" spans="1:16" ht="16.5" customHeight="1" x14ac:dyDescent="0.45">
      <c r="D26" s="26" t="s">
        <v>21</v>
      </c>
      <c r="J26" s="14">
        <v>44475</v>
      </c>
      <c r="K26" s="19" t="s">
        <v>19</v>
      </c>
      <c r="L26" s="19" t="s">
        <v>22</v>
      </c>
      <c r="M26" s="20">
        <v>7</v>
      </c>
      <c r="N26" s="21">
        <v>8300</v>
      </c>
      <c r="O26" s="22">
        <f t="shared" si="0"/>
        <v>58100</v>
      </c>
    </row>
    <row r="27" spans="1:16" ht="16.5" customHeight="1" x14ac:dyDescent="0.45">
      <c r="J27" s="14">
        <v>44476</v>
      </c>
      <c r="K27" s="19" t="s">
        <v>12</v>
      </c>
      <c r="L27" s="19" t="s">
        <v>23</v>
      </c>
      <c r="M27" s="20">
        <v>5</v>
      </c>
      <c r="N27" s="21">
        <v>2300</v>
      </c>
      <c r="O27" s="22">
        <f t="shared" si="0"/>
        <v>11500</v>
      </c>
    </row>
    <row r="28" spans="1:16" ht="16.5" customHeight="1" x14ac:dyDescent="0.45">
      <c r="B28" s="2" t="s">
        <v>24</v>
      </c>
      <c r="C28" s="1" t="s">
        <v>25</v>
      </c>
      <c r="J28" s="14">
        <v>44477</v>
      </c>
      <c r="K28" s="19" t="s">
        <v>14</v>
      </c>
      <c r="L28" s="19" t="s">
        <v>26</v>
      </c>
      <c r="M28" s="20">
        <v>3</v>
      </c>
      <c r="N28" s="21">
        <v>4300</v>
      </c>
      <c r="O28" s="22">
        <f t="shared" si="0"/>
        <v>12900</v>
      </c>
    </row>
    <row r="29" spans="1:16" ht="16.5" customHeight="1" x14ac:dyDescent="0.45">
      <c r="J29" s="14">
        <v>44478</v>
      </c>
      <c r="K29" s="19" t="s">
        <v>8</v>
      </c>
      <c r="L29" s="19" t="s">
        <v>27</v>
      </c>
      <c r="M29" s="20">
        <v>1</v>
      </c>
      <c r="N29" s="21">
        <v>10000</v>
      </c>
      <c r="O29" s="22">
        <f t="shared" si="0"/>
        <v>10000</v>
      </c>
    </row>
    <row r="30" spans="1:16" ht="16.5" customHeight="1" x14ac:dyDescent="0.45">
      <c r="D30" s="27" t="s">
        <v>3</v>
      </c>
      <c r="E30" s="27" t="s">
        <v>28</v>
      </c>
      <c r="F30" s="27" t="s">
        <v>7</v>
      </c>
      <c r="J30" s="14">
        <v>44479</v>
      </c>
      <c r="K30" s="19"/>
      <c r="L30" s="19"/>
      <c r="M30" s="20"/>
      <c r="N30" s="21"/>
      <c r="O30" s="22" t="str">
        <f t="shared" si="0"/>
        <v/>
      </c>
    </row>
    <row r="31" spans="1:16" ht="16.5" customHeight="1" x14ac:dyDescent="0.45">
      <c r="D31" s="28" t="s">
        <v>8</v>
      </c>
      <c r="E31" s="29"/>
      <c r="F31" s="30"/>
      <c r="J31" s="14">
        <v>44480</v>
      </c>
      <c r="K31" s="31" t="s">
        <v>12</v>
      </c>
      <c r="L31" s="31" t="s">
        <v>29</v>
      </c>
      <c r="M31" s="32">
        <v>3</v>
      </c>
      <c r="N31" s="33">
        <v>7700</v>
      </c>
      <c r="O31" s="34">
        <f t="shared" si="0"/>
        <v>23100</v>
      </c>
    </row>
    <row r="32" spans="1:16" ht="16.5" customHeight="1" x14ac:dyDescent="0.45">
      <c r="D32" s="28" t="s">
        <v>14</v>
      </c>
      <c r="E32" s="29"/>
      <c r="F32" s="30"/>
      <c r="J32" s="35" t="s">
        <v>30</v>
      </c>
      <c r="K32" s="36"/>
      <c r="L32" s="36"/>
      <c r="M32" s="37">
        <f>SUM(M21:M31)</f>
        <v>45</v>
      </c>
      <c r="N32" s="38"/>
      <c r="O32" s="39">
        <f>SUM(O21:O31)</f>
        <v>200250</v>
      </c>
    </row>
    <row r="33" spans="2:15" ht="16.5" customHeight="1" x14ac:dyDescent="0.45">
      <c r="D33" s="28" t="s">
        <v>12</v>
      </c>
      <c r="E33" s="29"/>
      <c r="F33" s="30"/>
    </row>
    <row r="34" spans="2:15" ht="16.5" customHeight="1" x14ac:dyDescent="0.45">
      <c r="D34" s="28" t="s">
        <v>19</v>
      </c>
      <c r="E34" s="29"/>
      <c r="F34" s="30"/>
    </row>
    <row r="35" spans="2:15" ht="16.5" customHeight="1" x14ac:dyDescent="0.45">
      <c r="D35" s="28" t="s">
        <v>30</v>
      </c>
      <c r="E35" s="40"/>
      <c r="F35" s="30"/>
    </row>
    <row r="39" spans="2:15" ht="16.5" customHeight="1" x14ac:dyDescent="0.45">
      <c r="C39" s="24" t="s">
        <v>18</v>
      </c>
      <c r="D39" s="27" t="s">
        <v>3</v>
      </c>
      <c r="E39" s="27" t="s">
        <v>28</v>
      </c>
      <c r="F39" s="27" t="s">
        <v>7</v>
      </c>
    </row>
    <row r="40" spans="2:15" ht="16.5" customHeight="1" x14ac:dyDescent="0.45">
      <c r="D40" s="28" t="s">
        <v>8</v>
      </c>
      <c r="E40" s="29">
        <f>COUNTIF($K$21:$K$31,D40)</f>
        <v>3</v>
      </c>
      <c r="F40" s="30">
        <f>SUMIF($K$21:$K$31,D40,$O$21:$O$31)</f>
        <v>21650</v>
      </c>
    </row>
    <row r="41" spans="2:15" ht="16.5" customHeight="1" x14ac:dyDescent="0.45">
      <c r="D41" s="28" t="s">
        <v>14</v>
      </c>
      <c r="E41" s="29">
        <f>COUNTIF($K$21:$K$31,D41)</f>
        <v>2</v>
      </c>
      <c r="F41" s="30">
        <f>SUMIF($K$21:$K$31,D41,$O$21:$O$31)</f>
        <v>54500</v>
      </c>
    </row>
    <row r="42" spans="2:15" ht="16.5" customHeight="1" x14ac:dyDescent="0.45">
      <c r="D42" s="28" t="s">
        <v>12</v>
      </c>
      <c r="E42" s="29">
        <f>COUNTIF($K$21:$K$31,D42)</f>
        <v>3</v>
      </c>
      <c r="F42" s="30">
        <f>SUMIF($K$21:$K$31,D42,$O$21:$O$31)</f>
        <v>48200</v>
      </c>
    </row>
    <row r="43" spans="2:15" ht="16.5" customHeight="1" x14ac:dyDescent="0.45">
      <c r="D43" s="28" t="s">
        <v>19</v>
      </c>
      <c r="E43" s="29">
        <f>COUNTIF($K$21:$K$31,D43)</f>
        <v>2</v>
      </c>
      <c r="F43" s="30">
        <f>SUMIF($K$21:$K$31,D43,$O$21:$O$31)</f>
        <v>75900</v>
      </c>
    </row>
    <row r="44" spans="2:15" ht="16.5" customHeight="1" x14ac:dyDescent="0.45">
      <c r="D44" s="41" t="s">
        <v>30</v>
      </c>
      <c r="E44" s="42">
        <f>SUM(E40:E43)</f>
        <v>10</v>
      </c>
      <c r="F44" s="43">
        <f>SUM(F40:F43)</f>
        <v>200250</v>
      </c>
    </row>
    <row r="47" spans="2:15" ht="16.5" customHeight="1" x14ac:dyDescent="0.45">
      <c r="B47" s="2" t="s">
        <v>31</v>
      </c>
      <c r="C47" s="1" t="s">
        <v>32</v>
      </c>
      <c r="J47" s="12" t="s">
        <v>2</v>
      </c>
      <c r="K47" s="13" t="s">
        <v>3</v>
      </c>
      <c r="L47" s="13" t="s">
        <v>4</v>
      </c>
      <c r="M47" s="12" t="s">
        <v>5</v>
      </c>
      <c r="N47" s="13" t="s">
        <v>6</v>
      </c>
      <c r="O47" s="13" t="s">
        <v>7</v>
      </c>
    </row>
    <row r="48" spans="2:15" ht="16.5" customHeight="1" x14ac:dyDescent="0.45">
      <c r="J48" s="14">
        <v>44470</v>
      </c>
      <c r="K48" s="15" t="s">
        <v>8</v>
      </c>
      <c r="L48" s="15" t="s">
        <v>9</v>
      </c>
      <c r="M48" s="16">
        <v>7</v>
      </c>
      <c r="N48" s="17">
        <v>1200</v>
      </c>
      <c r="O48" s="18">
        <f>IF(K48="","",M48*N48)</f>
        <v>8400</v>
      </c>
    </row>
    <row r="49" spans="2:15" ht="16.5" customHeight="1" thickBot="1" x14ac:dyDescent="0.5">
      <c r="E49" s="44"/>
      <c r="F49" s="1" t="s">
        <v>33</v>
      </c>
      <c r="J49" s="14">
        <v>44471</v>
      </c>
      <c r="K49" s="19" t="s">
        <v>12</v>
      </c>
      <c r="L49" s="19" t="s">
        <v>13</v>
      </c>
      <c r="M49" s="20">
        <v>4</v>
      </c>
      <c r="N49" s="21">
        <v>3400</v>
      </c>
      <c r="O49" s="22">
        <f t="shared" ref="O49:O58" si="1">IF(K49="","",M49*N49)</f>
        <v>13600</v>
      </c>
    </row>
    <row r="50" spans="2:15" ht="16.5" customHeight="1" x14ac:dyDescent="0.45">
      <c r="E50" s="45">
        <f>SUMIF(N48:N58,"&gt;=5000",O48:O58)</f>
        <v>150600</v>
      </c>
      <c r="F50" s="1" t="s">
        <v>33</v>
      </c>
      <c r="J50" s="14">
        <v>44472</v>
      </c>
      <c r="K50" s="19" t="s">
        <v>14</v>
      </c>
      <c r="L50" s="19" t="s">
        <v>15</v>
      </c>
      <c r="M50" s="20">
        <v>8</v>
      </c>
      <c r="N50" s="21">
        <v>5200</v>
      </c>
      <c r="O50" s="22">
        <f t="shared" si="1"/>
        <v>41600</v>
      </c>
    </row>
    <row r="51" spans="2:15" ht="16.5" customHeight="1" x14ac:dyDescent="0.45">
      <c r="J51" s="14">
        <v>44473</v>
      </c>
      <c r="K51" s="19" t="s">
        <v>8</v>
      </c>
      <c r="L51" s="19" t="s">
        <v>17</v>
      </c>
      <c r="M51" s="20">
        <v>5</v>
      </c>
      <c r="N51" s="21">
        <v>650</v>
      </c>
      <c r="O51" s="22">
        <f t="shared" si="1"/>
        <v>3250</v>
      </c>
    </row>
    <row r="52" spans="2:15" ht="16.5" customHeight="1" x14ac:dyDescent="0.45">
      <c r="J52" s="14">
        <v>44474</v>
      </c>
      <c r="K52" s="19" t="s">
        <v>19</v>
      </c>
      <c r="L52" s="19" t="s">
        <v>20</v>
      </c>
      <c r="M52" s="20">
        <v>2</v>
      </c>
      <c r="N52" s="21">
        <v>8900</v>
      </c>
      <c r="O52" s="22">
        <f t="shared" si="1"/>
        <v>17800</v>
      </c>
    </row>
    <row r="53" spans="2:15" ht="16.5" customHeight="1" x14ac:dyDescent="0.45">
      <c r="J53" s="14">
        <v>44475</v>
      </c>
      <c r="K53" s="19" t="s">
        <v>19</v>
      </c>
      <c r="L53" s="19" t="s">
        <v>22</v>
      </c>
      <c r="M53" s="20">
        <v>7</v>
      </c>
      <c r="N53" s="21">
        <v>8300</v>
      </c>
      <c r="O53" s="22">
        <f t="shared" si="1"/>
        <v>58100</v>
      </c>
    </row>
    <row r="54" spans="2:15" ht="16.5" customHeight="1" x14ac:dyDescent="0.45">
      <c r="J54" s="14">
        <v>44476</v>
      </c>
      <c r="K54" s="19" t="s">
        <v>12</v>
      </c>
      <c r="L54" s="19" t="s">
        <v>23</v>
      </c>
      <c r="M54" s="20">
        <v>5</v>
      </c>
      <c r="N54" s="21">
        <v>2300</v>
      </c>
      <c r="O54" s="22">
        <f t="shared" si="1"/>
        <v>11500</v>
      </c>
    </row>
    <row r="55" spans="2:15" ht="16.5" customHeight="1" x14ac:dyDescent="0.45">
      <c r="J55" s="14">
        <v>44477</v>
      </c>
      <c r="K55" s="19" t="s">
        <v>14</v>
      </c>
      <c r="L55" s="19" t="s">
        <v>26</v>
      </c>
      <c r="M55" s="20">
        <v>3</v>
      </c>
      <c r="N55" s="21">
        <v>4300</v>
      </c>
      <c r="O55" s="22">
        <f t="shared" si="1"/>
        <v>12900</v>
      </c>
    </row>
    <row r="56" spans="2:15" ht="16.5" customHeight="1" x14ac:dyDescent="0.45">
      <c r="B56" s="2" t="s">
        <v>34</v>
      </c>
      <c r="C56" s="1" t="s">
        <v>35</v>
      </c>
      <c r="J56" s="14">
        <v>44478</v>
      </c>
      <c r="K56" s="19" t="s">
        <v>8</v>
      </c>
      <c r="L56" s="19" t="s">
        <v>27</v>
      </c>
      <c r="M56" s="20">
        <v>1</v>
      </c>
      <c r="N56" s="21">
        <v>10000</v>
      </c>
      <c r="O56" s="22">
        <f t="shared" si="1"/>
        <v>10000</v>
      </c>
    </row>
    <row r="57" spans="2:15" ht="16.5" customHeight="1" x14ac:dyDescent="0.45">
      <c r="C57" s="46" t="s">
        <v>36</v>
      </c>
      <c r="J57" s="14">
        <v>44479</v>
      </c>
      <c r="K57" s="19" t="s">
        <v>19</v>
      </c>
      <c r="L57" s="19" t="s">
        <v>22</v>
      </c>
      <c r="M57" s="20">
        <v>8</v>
      </c>
      <c r="N57" s="21"/>
      <c r="O57" s="22">
        <f t="shared" si="1"/>
        <v>0</v>
      </c>
    </row>
    <row r="58" spans="2:15" ht="16.5" customHeight="1" x14ac:dyDescent="0.45">
      <c r="C58" s="46" t="s">
        <v>37</v>
      </c>
      <c r="J58" s="14">
        <v>44480</v>
      </c>
      <c r="K58" s="31" t="s">
        <v>12</v>
      </c>
      <c r="L58" s="31" t="s">
        <v>29</v>
      </c>
      <c r="M58" s="32">
        <v>3</v>
      </c>
      <c r="N58" s="33">
        <v>7700</v>
      </c>
      <c r="O58" s="34">
        <f t="shared" si="1"/>
        <v>23100</v>
      </c>
    </row>
    <row r="59" spans="2:15" ht="16.5" customHeight="1" x14ac:dyDescent="0.45">
      <c r="J59" s="35" t="s">
        <v>30</v>
      </c>
      <c r="K59" s="36"/>
      <c r="L59" s="36"/>
      <c r="M59" s="37">
        <f>SUM(M48:M58)</f>
        <v>53</v>
      </c>
      <c r="N59" s="38"/>
      <c r="O59" s="39">
        <f>SUM(O48:O58)</f>
        <v>200250</v>
      </c>
    </row>
    <row r="60" spans="2:15" ht="16.5" customHeight="1" thickBot="1" x14ac:dyDescent="0.5">
      <c r="E60" s="47"/>
      <c r="F60" s="1" t="s">
        <v>33</v>
      </c>
    </row>
    <row r="61" spans="2:15" ht="16.5" customHeight="1" x14ac:dyDescent="0.45">
      <c r="E61" s="48">
        <f>DSUM(J47:O59,O47,E65:F66)</f>
        <v>99700</v>
      </c>
      <c r="F61" s="1" t="s">
        <v>33</v>
      </c>
    </row>
    <row r="62" spans="2:15" ht="16.5" customHeight="1" x14ac:dyDescent="0.45">
      <c r="E62" s="49"/>
    </row>
    <row r="64" spans="2:15" ht="16.5" customHeight="1" x14ac:dyDescent="0.45">
      <c r="D64" s="65" t="s">
        <v>38</v>
      </c>
    </row>
    <row r="65" spans="2:6" ht="16.5" customHeight="1" thickBot="1" x14ac:dyDescent="0.5">
      <c r="C65" s="50" t="s">
        <v>39</v>
      </c>
      <c r="D65" s="2" t="s">
        <v>40</v>
      </c>
      <c r="E65" s="51" t="s">
        <v>6</v>
      </c>
      <c r="F65" s="51" t="s">
        <v>5</v>
      </c>
    </row>
    <row r="66" spans="2:6" ht="16.5" customHeight="1" thickTop="1" x14ac:dyDescent="0.45">
      <c r="E66" s="52" t="s">
        <v>41</v>
      </c>
      <c r="F66" s="53" t="s">
        <v>42</v>
      </c>
    </row>
    <row r="67" spans="2:6" ht="16.5" customHeight="1" x14ac:dyDescent="0.45">
      <c r="D67" s="54" t="s">
        <v>43</v>
      </c>
    </row>
    <row r="70" spans="2:6" ht="16.5" customHeight="1" x14ac:dyDescent="0.45">
      <c r="B70" s="2" t="s">
        <v>44</v>
      </c>
      <c r="C70" s="2" t="s">
        <v>90</v>
      </c>
    </row>
    <row r="72" spans="2:6" ht="16.5" customHeight="1" thickBot="1" x14ac:dyDescent="0.5">
      <c r="E72" s="44"/>
      <c r="F72" s="1" t="s">
        <v>33</v>
      </c>
    </row>
    <row r="73" spans="2:6" ht="16.5" customHeight="1" x14ac:dyDescent="0.45">
      <c r="E73" s="45">
        <f>DAVERAGE(J47:O59,O47,E76:F77)</f>
        <v>29050</v>
      </c>
      <c r="F73" s="1" t="s">
        <v>33</v>
      </c>
    </row>
    <row r="75" spans="2:6" ht="16.5" customHeight="1" x14ac:dyDescent="0.45">
      <c r="D75" s="65" t="s">
        <v>38</v>
      </c>
    </row>
    <row r="76" spans="2:6" ht="16.5" customHeight="1" thickBot="1" x14ac:dyDescent="0.5">
      <c r="C76" s="50" t="s">
        <v>39</v>
      </c>
      <c r="D76" s="2" t="s">
        <v>40</v>
      </c>
      <c r="E76" s="51" t="s">
        <v>3</v>
      </c>
      <c r="F76" s="51" t="s">
        <v>5</v>
      </c>
    </row>
    <row r="77" spans="2:6" ht="16.5" customHeight="1" thickTop="1" x14ac:dyDescent="0.45">
      <c r="E77" s="28" t="s">
        <v>19</v>
      </c>
      <c r="F77" s="28" t="s">
        <v>45</v>
      </c>
    </row>
    <row r="78" spans="2:6" ht="16.5" customHeight="1" x14ac:dyDescent="0.45">
      <c r="D78" s="54" t="s">
        <v>43</v>
      </c>
    </row>
    <row r="86" spans="2:15" ht="16.5" customHeight="1" thickBot="1" x14ac:dyDescent="0.5">
      <c r="C86" s="9">
        <v>2</v>
      </c>
      <c r="K86" s="55"/>
      <c r="L86" s="55"/>
      <c r="M86" s="55"/>
      <c r="N86" s="55"/>
    </row>
    <row r="87" spans="2:15" ht="16.5" customHeight="1" thickTop="1" x14ac:dyDescent="0.45">
      <c r="B87" s="10" t="s">
        <v>1</v>
      </c>
    </row>
    <row r="89" spans="2:15" ht="16.5" customHeight="1" x14ac:dyDescent="0.45">
      <c r="J89" s="12" t="s">
        <v>46</v>
      </c>
      <c r="K89" s="13" t="s">
        <v>47</v>
      </c>
      <c r="L89" s="13" t="s">
        <v>48</v>
      </c>
      <c r="M89" s="12" t="s">
        <v>49</v>
      </c>
      <c r="N89" s="56"/>
      <c r="O89" s="13" t="s">
        <v>50</v>
      </c>
    </row>
    <row r="90" spans="2:15" ht="16.5" customHeight="1" x14ac:dyDescent="0.45">
      <c r="B90" s="2" t="s">
        <v>10</v>
      </c>
      <c r="C90" s="1" t="s">
        <v>51</v>
      </c>
      <c r="I90" s="57"/>
      <c r="J90" s="58" t="s">
        <v>52</v>
      </c>
      <c r="K90" s="28" t="s">
        <v>53</v>
      </c>
      <c r="L90" s="28">
        <v>36</v>
      </c>
      <c r="M90" s="59" t="s">
        <v>54</v>
      </c>
      <c r="N90" s="60"/>
      <c r="O90" s="61">
        <v>32700</v>
      </c>
    </row>
    <row r="91" spans="2:15" ht="16.5" customHeight="1" x14ac:dyDescent="0.45">
      <c r="I91" s="57"/>
      <c r="J91" s="58" t="s">
        <v>55</v>
      </c>
      <c r="K91" s="28" t="s">
        <v>56</v>
      </c>
      <c r="L91" s="28">
        <v>22</v>
      </c>
      <c r="M91" s="59" t="s">
        <v>57</v>
      </c>
      <c r="N91" s="60"/>
      <c r="O91" s="61">
        <v>12800</v>
      </c>
    </row>
    <row r="92" spans="2:15" ht="16.5" customHeight="1" thickBot="1" x14ac:dyDescent="0.5">
      <c r="C92" s="54" t="s">
        <v>58</v>
      </c>
      <c r="E92" s="47"/>
      <c r="F92" s="1" t="s">
        <v>59</v>
      </c>
      <c r="J92" s="58" t="s">
        <v>60</v>
      </c>
      <c r="K92" s="28" t="s">
        <v>56</v>
      </c>
      <c r="L92" s="28">
        <v>42</v>
      </c>
      <c r="M92" s="59" t="s">
        <v>61</v>
      </c>
      <c r="N92" s="60"/>
      <c r="O92" s="61">
        <v>50000</v>
      </c>
    </row>
    <row r="93" spans="2:15" ht="16.5" customHeight="1" x14ac:dyDescent="0.45">
      <c r="E93" s="62">
        <f>COUNTIF(M90:M100,"東京都*")</f>
        <v>6</v>
      </c>
      <c r="F93" s="1" t="s">
        <v>59</v>
      </c>
      <c r="J93" s="58" t="s">
        <v>62</v>
      </c>
      <c r="K93" s="28" t="s">
        <v>53</v>
      </c>
      <c r="L93" s="28">
        <v>51</v>
      </c>
      <c r="M93" s="59" t="s">
        <v>63</v>
      </c>
      <c r="N93" s="60"/>
      <c r="O93" s="61">
        <v>92300</v>
      </c>
    </row>
    <row r="94" spans="2:15" ht="16.5" customHeight="1" x14ac:dyDescent="0.45">
      <c r="E94" s="26"/>
      <c r="J94" s="58" t="s">
        <v>64</v>
      </c>
      <c r="K94" s="28" t="s">
        <v>56</v>
      </c>
      <c r="L94" s="28">
        <v>18</v>
      </c>
      <c r="M94" s="59" t="s">
        <v>65</v>
      </c>
      <c r="N94" s="60"/>
      <c r="O94" s="61">
        <v>8700</v>
      </c>
    </row>
    <row r="95" spans="2:15" ht="16.5" customHeight="1" x14ac:dyDescent="0.45">
      <c r="B95" s="2" t="s">
        <v>24</v>
      </c>
      <c r="C95" s="2" t="s">
        <v>66</v>
      </c>
      <c r="J95" s="58" t="s">
        <v>67</v>
      </c>
      <c r="K95" s="28" t="s">
        <v>53</v>
      </c>
      <c r="L95" s="28">
        <v>29</v>
      </c>
      <c r="M95" s="59" t="s">
        <v>68</v>
      </c>
      <c r="N95" s="60"/>
      <c r="O95" s="61">
        <v>112700</v>
      </c>
    </row>
    <row r="96" spans="2:15" ht="16.5" customHeight="1" thickBot="1" x14ac:dyDescent="0.5">
      <c r="E96" s="47"/>
      <c r="F96" s="1" t="s">
        <v>59</v>
      </c>
      <c r="J96" s="58" t="s">
        <v>69</v>
      </c>
      <c r="K96" s="28" t="s">
        <v>53</v>
      </c>
      <c r="L96" s="28">
        <v>33</v>
      </c>
      <c r="M96" s="59" t="s">
        <v>70</v>
      </c>
      <c r="N96" s="60"/>
      <c r="O96" s="61">
        <v>12000</v>
      </c>
    </row>
    <row r="97" spans="2:15" ht="16.5" customHeight="1" x14ac:dyDescent="0.45">
      <c r="C97" s="1" t="s">
        <v>71</v>
      </c>
      <c r="E97" s="62">
        <f>COUNTIF(L90:L100,"&lt;30")</f>
        <v>3</v>
      </c>
      <c r="F97" s="1" t="s">
        <v>59</v>
      </c>
      <c r="J97" s="58" t="s">
        <v>72</v>
      </c>
      <c r="K97" s="28" t="s">
        <v>56</v>
      </c>
      <c r="L97" s="28">
        <v>30</v>
      </c>
      <c r="M97" s="59" t="s">
        <v>73</v>
      </c>
      <c r="N97" s="60"/>
      <c r="O97" s="61">
        <v>3100</v>
      </c>
    </row>
    <row r="98" spans="2:15" ht="16.5" customHeight="1" x14ac:dyDescent="0.45">
      <c r="C98" s="1" t="s">
        <v>91</v>
      </c>
      <c r="J98" s="58" t="s">
        <v>74</v>
      </c>
      <c r="K98" s="28" t="s">
        <v>53</v>
      </c>
      <c r="L98" s="28">
        <v>49</v>
      </c>
      <c r="M98" s="59" t="s">
        <v>75</v>
      </c>
      <c r="N98" s="60"/>
      <c r="O98" s="61">
        <v>47100</v>
      </c>
    </row>
    <row r="99" spans="2:15" ht="16.5" customHeight="1" x14ac:dyDescent="0.45">
      <c r="C99" s="1" t="s">
        <v>92</v>
      </c>
      <c r="J99" s="58" t="s">
        <v>76</v>
      </c>
      <c r="K99" s="28" t="s">
        <v>56</v>
      </c>
      <c r="L99" s="28">
        <v>61</v>
      </c>
      <c r="M99" s="59" t="s">
        <v>77</v>
      </c>
      <c r="N99" s="60"/>
      <c r="O99" s="61">
        <v>28900</v>
      </c>
    </row>
    <row r="100" spans="2:15" ht="16.5" customHeight="1" x14ac:dyDescent="0.45">
      <c r="J100" s="58" t="s">
        <v>78</v>
      </c>
      <c r="K100" s="28" t="s">
        <v>56</v>
      </c>
      <c r="L100" s="28">
        <v>56</v>
      </c>
      <c r="M100" s="59" t="s">
        <v>79</v>
      </c>
      <c r="N100" s="60"/>
      <c r="O100" s="61">
        <v>28900</v>
      </c>
    </row>
    <row r="101" spans="2:15" ht="16.5" customHeight="1" x14ac:dyDescent="0.45">
      <c r="B101" s="2" t="s">
        <v>31</v>
      </c>
      <c r="C101" s="2" t="s">
        <v>80</v>
      </c>
    </row>
    <row r="102" spans="2:15" ht="90.6" customHeight="1" x14ac:dyDescent="0.45"/>
    <row r="103" spans="2:15" ht="16.5" customHeight="1" thickBot="1" x14ac:dyDescent="0.5">
      <c r="E103" s="44"/>
      <c r="F103" s="1" t="s">
        <v>33</v>
      </c>
    </row>
    <row r="104" spans="2:15" ht="16.5" customHeight="1" x14ac:dyDescent="0.45">
      <c r="E104" s="63">
        <f ca="1">SUMIF(M90:M999,"神奈川県*",O90:O100)</f>
        <v>84700</v>
      </c>
      <c r="F104" s="1" t="s">
        <v>33</v>
      </c>
    </row>
    <row r="108" spans="2:15" ht="43.8" customHeight="1" x14ac:dyDescent="0.45"/>
    <row r="109" spans="2:15" ht="16.5" customHeight="1" x14ac:dyDescent="0.45">
      <c r="B109" s="2" t="s">
        <v>34</v>
      </c>
      <c r="C109" s="2" t="s">
        <v>81</v>
      </c>
    </row>
    <row r="111" spans="2:15" ht="16.5" customHeight="1" thickBot="1" x14ac:dyDescent="0.5">
      <c r="E111" s="44"/>
      <c r="F111" s="1" t="s">
        <v>33</v>
      </c>
    </row>
    <row r="112" spans="2:15" ht="16.5" customHeight="1" x14ac:dyDescent="0.45">
      <c r="E112" s="45">
        <f>SUMIF(O90:O100,"&gt;=50000",O90:O100)</f>
        <v>255000</v>
      </c>
      <c r="F112" s="1" t="s">
        <v>33</v>
      </c>
    </row>
    <row r="117" spans="2:11" ht="16.5" customHeight="1" x14ac:dyDescent="0.45">
      <c r="B117" s="2" t="s">
        <v>44</v>
      </c>
      <c r="C117" s="1" t="s">
        <v>93</v>
      </c>
    </row>
    <row r="118" spans="2:11" ht="16.5" customHeight="1" x14ac:dyDescent="0.45">
      <c r="C118" s="2" t="s">
        <v>82</v>
      </c>
    </row>
    <row r="119" spans="2:11" ht="16.5" customHeight="1" thickBot="1" x14ac:dyDescent="0.5">
      <c r="E119" s="44"/>
      <c r="F119" s="1" t="s">
        <v>33</v>
      </c>
    </row>
    <row r="120" spans="2:11" ht="16.5" customHeight="1" x14ac:dyDescent="0.45">
      <c r="E120" s="45">
        <f>DSUM(J89:O100,O89,E123:G124)</f>
        <v>112700</v>
      </c>
      <c r="F120" s="1" t="s">
        <v>33</v>
      </c>
    </row>
    <row r="122" spans="2:11" ht="16.5" customHeight="1" x14ac:dyDescent="0.45">
      <c r="D122" s="65" t="s">
        <v>38</v>
      </c>
    </row>
    <row r="123" spans="2:11" ht="16.5" customHeight="1" thickBot="1" x14ac:dyDescent="0.5">
      <c r="C123" s="50" t="s">
        <v>39</v>
      </c>
      <c r="D123" s="2" t="s">
        <v>40</v>
      </c>
      <c r="E123" s="51" t="s">
        <v>83</v>
      </c>
      <c r="F123" s="51" t="s">
        <v>84</v>
      </c>
      <c r="G123" s="51" t="s">
        <v>85</v>
      </c>
    </row>
    <row r="124" spans="2:11" ht="16.5" customHeight="1" thickTop="1" x14ac:dyDescent="0.45">
      <c r="E124" s="28" t="s">
        <v>86</v>
      </c>
      <c r="F124" s="28" t="s">
        <v>87</v>
      </c>
      <c r="G124" s="64" t="s">
        <v>88</v>
      </c>
    </row>
    <row r="125" spans="2:11" ht="16.5" customHeight="1" x14ac:dyDescent="0.45">
      <c r="D125" s="54" t="s">
        <v>43</v>
      </c>
    </row>
    <row r="126" spans="2:11" ht="16.5" customHeight="1" x14ac:dyDescent="0.45">
      <c r="K126" s="26"/>
    </row>
  </sheetData>
  <mergeCells count="2">
    <mergeCell ref="A1:G1"/>
    <mergeCell ref="C9:N9"/>
  </mergeCells>
  <phoneticPr fontId="3"/>
  <conditionalFormatting sqref="M21:N31 M48:N58">
    <cfRule type="cellIs" dxfId="0" priority="1" stopIfTrue="1" operator="equal">
      <formula>"神奈川県*"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2020-10-18T02:54:56Z</dcterms:created>
  <dcterms:modified xsi:type="dcterms:W3CDTF">2021-06-04T23:58:05Z</dcterms:modified>
</cp:coreProperties>
</file>