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2-時間／日付の計算/"/>
    </mc:Choice>
  </mc:AlternateContent>
  <xr:revisionPtr revIDLastSave="1" documentId="8_{52034F97-872C-4958-9F94-DBD659579506}" xr6:coauthVersionLast="45" xr6:coauthVersionMax="45" xr10:uidLastSave="{26E000FC-0CF2-4373-9804-9E820CA6C45F}"/>
  <bookViews>
    <workbookView xWindow="2676" yWindow="24" windowWidth="19488" windowHeight="1261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9" i="1" l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C59" i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150" i="1" l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J150" i="1"/>
  <c r="F161" i="1"/>
  <c r="F160" i="1"/>
  <c r="F159" i="1"/>
  <c r="F158" i="1"/>
  <c r="F157" i="1"/>
  <c r="F156" i="1"/>
  <c r="F155" i="1"/>
  <c r="F154" i="1"/>
  <c r="F153" i="1"/>
  <c r="F144" i="1" s="1"/>
  <c r="F152" i="1"/>
  <c r="F151" i="1"/>
  <c r="F150" i="1"/>
  <c r="F162" i="1" s="1"/>
  <c r="D133" i="1"/>
  <c r="C121" i="1"/>
  <c r="C120" i="1"/>
  <c r="C119" i="1"/>
  <c r="F97" i="1"/>
  <c r="E97" i="1"/>
  <c r="F96" i="1"/>
  <c r="E96" i="1"/>
  <c r="F95" i="1"/>
  <c r="E95" i="1"/>
  <c r="F94" i="1"/>
  <c r="E94" i="1"/>
  <c r="F70" i="1"/>
  <c r="F69" i="1"/>
  <c r="F68" i="1"/>
  <c r="F67" i="1"/>
  <c r="F66" i="1"/>
  <c r="F65" i="1"/>
  <c r="F64" i="1"/>
  <c r="F63" i="1"/>
  <c r="F62" i="1"/>
  <c r="F61" i="1"/>
  <c r="F60" i="1"/>
  <c r="F59" i="1"/>
  <c r="D42" i="1"/>
  <c r="D33" i="1"/>
  <c r="F7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BEGINNERES SITE</author>
    <author>Beginners-Site</author>
  </authors>
  <commentList>
    <comment ref="D33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時間を合計するため、
ここには、合計するＳＵＭ関数が設定されています。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(D29:D32)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このように、</t>
        </r>
        <r>
          <rPr>
            <b/>
            <sz val="12"/>
            <color indexed="12"/>
            <rFont val="ＭＳ Ｐゴシック"/>
            <family val="3"/>
            <charset val="128"/>
          </rPr>
          <t>「時間」は単純には合計表示できません</t>
        </r>
        <r>
          <rPr>
            <b/>
            <sz val="12"/>
            <color indexed="81"/>
            <rFont val="ＭＳ Ｐゴシック"/>
            <family val="3"/>
            <charset val="128"/>
          </rPr>
          <t>。
２４時間を越える「時間」の合計を求めるには、
「セルの書式設定」の｛</t>
        </r>
        <r>
          <rPr>
            <b/>
            <sz val="12"/>
            <color indexed="10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「合計」するセルを　</t>
        </r>
        <r>
          <rPr>
            <b/>
            <sz val="16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>　と設定します。</t>
        </r>
      </text>
    </comment>
    <comment ref="D42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半角英数で
</t>
        </r>
        <r>
          <rPr>
            <b/>
            <sz val="16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と入力します。</t>
        </r>
      </text>
    </comment>
    <comment ref="F59" authorId="0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=E59-D59</t>
        </r>
      </text>
    </comment>
    <comment ref="F71" authorId="0" shapeId="0" xr:uid="{00000000-0006-0000-00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(F59:F70)</t>
        </r>
      </text>
    </comment>
    <comment ref="E94" authorId="0" shapeId="0" xr:uid="{00000000-0006-0000-00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(C94,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94" authorId="0" shapeId="0" xr:uid="{00000000-0006-0000-00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(D94,</t>
        </r>
        <r>
          <rPr>
            <b/>
            <sz val="14"/>
            <color indexed="10"/>
            <rFont val="ＭＳ Ｐゴシック"/>
            <family val="3"/>
            <charset val="128"/>
          </rPr>
          <t>TODAY(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D133" authorId="1" shapeId="0" xr:uid="{00000000-0006-0000-0000-000007000000}">
      <text>
        <r>
          <rPr>
            <b/>
            <sz val="14"/>
            <color indexed="81"/>
            <rFont val="ＭＳ Ｐゴシック"/>
            <family val="3"/>
            <charset val="128"/>
          </rPr>
          <t>=D131/"</t>
        </r>
        <r>
          <rPr>
            <b/>
            <sz val="14"/>
            <color indexed="10"/>
            <rFont val="ＭＳ Ｐゴシック"/>
            <family val="3"/>
            <charset val="128"/>
          </rPr>
          <t>1:00:00</t>
        </r>
        <r>
          <rPr>
            <b/>
            <sz val="14"/>
            <color indexed="81"/>
            <rFont val="ＭＳ Ｐゴシック"/>
            <family val="3"/>
            <charset val="128"/>
          </rPr>
          <t>"*D130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>1:00:00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は1時間を表す値です。
「実働時間」の７時間２０分を
</t>
        </r>
        <r>
          <rPr>
            <b/>
            <sz val="12"/>
            <color indexed="12"/>
            <rFont val="ＭＳ Ｐゴシック"/>
            <family val="3"/>
            <charset val="128"/>
          </rPr>
          <t>時間のデータとして扱わなければなりません</t>
        </r>
        <r>
          <rPr>
            <b/>
            <sz val="12"/>
            <color indexed="81"/>
            <rFont val="ＭＳ Ｐゴシック"/>
            <family val="3"/>
            <charset val="128"/>
          </rPr>
          <t>。
単純に
「時給」×「時間」＝305.5555…
意味不明の計算結果となります。</t>
        </r>
      </text>
    </comment>
    <comment ref="F144" authorId="0" shapeId="0" xr:uid="{00000000-0006-0000-0000-000008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(F150:F161)/</t>
        </r>
        <r>
          <rPr>
            <b/>
            <sz val="14"/>
            <color indexed="10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>*</t>
        </r>
        <r>
          <rPr>
            <b/>
            <sz val="14"/>
            <color indexed="17"/>
            <rFont val="ＭＳ Ｐゴシック"/>
            <family val="3"/>
            <charset val="128"/>
          </rPr>
          <t>980</t>
        </r>
      </text>
    </comment>
    <comment ref="J150" authorId="2" shapeId="0" xr:uid="{00000000-0006-0000-0000-000009000000}">
      <text>
        <r>
          <rPr>
            <b/>
            <sz val="14"/>
            <color indexed="81"/>
            <rFont val="MS P ゴシック"/>
            <family val="3"/>
            <charset val="128"/>
          </rPr>
          <t>=TODAY()</t>
        </r>
      </text>
    </comment>
    <comment ref="C151" authorId="0" shapeId="0" xr:uid="{00000000-0006-0000-0000-00000A000000}">
      <text>
        <r>
          <rPr>
            <b/>
            <sz val="14"/>
            <color indexed="81"/>
            <rFont val="ＭＳ Ｐゴシック"/>
            <family val="3"/>
            <charset val="128"/>
          </rPr>
          <t>=C150+1</t>
        </r>
      </text>
    </comment>
  </commentList>
</comments>
</file>

<file path=xl/sharedStrings.xml><?xml version="1.0" encoding="utf-8"?>
<sst xmlns="http://schemas.openxmlformats.org/spreadsheetml/2006/main" count="165" uniqueCount="104">
  <si>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3"/>
  </si>
  <si>
    <t>左のように作成してみましょう</t>
    <rPh sb="0" eb="1">
      <t>ヒダリ</t>
    </rPh>
    <phoneticPr fontId="3"/>
  </si>
  <si>
    <t>例えば</t>
    <rPh sb="0" eb="1">
      <t>タト</t>
    </rPh>
    <phoneticPr fontId="3"/>
  </si>
  <si>
    <t>２４時間を越えた時間の合計</t>
    <rPh sb="2" eb="4">
      <t>ジカン</t>
    </rPh>
    <rPh sb="5" eb="6">
      <t>コ</t>
    </rPh>
    <rPh sb="8" eb="10">
      <t>ジカン</t>
    </rPh>
    <rPh sb="11" eb="13">
      <t>ゴウケイ</t>
    </rPh>
    <phoneticPr fontId="3"/>
  </si>
  <si>
    <t>《誤》</t>
    <rPh sb="1" eb="2">
      <t>ゴ</t>
    </rPh>
    <phoneticPr fontId="3"/>
  </si>
  <si>
    <t>勤務時間</t>
    <rPh sb="0" eb="2">
      <t>キンム</t>
    </rPh>
    <rPh sb="2" eb="4">
      <t>ジカン</t>
    </rPh>
    <phoneticPr fontId="3"/>
  </si>
  <si>
    <t>１日目</t>
    <rPh sb="1" eb="2">
      <t>ヒ</t>
    </rPh>
    <rPh sb="2" eb="3">
      <t>メ</t>
    </rPh>
    <phoneticPr fontId="3"/>
  </si>
  <si>
    <t>２日目</t>
    <rPh sb="1" eb="2">
      <t>ヒ</t>
    </rPh>
    <rPh sb="2" eb="3">
      <t>メ</t>
    </rPh>
    <phoneticPr fontId="3"/>
  </si>
  <si>
    <t>３日目</t>
    <rPh sb="1" eb="2">
      <t>ヒ</t>
    </rPh>
    <rPh sb="2" eb="3">
      <t>メ</t>
    </rPh>
    <phoneticPr fontId="3"/>
  </si>
  <si>
    <t>４日目</t>
    <rPh sb="1" eb="2">
      <t>ヒ</t>
    </rPh>
    <rPh sb="2" eb="3">
      <t>メ</t>
    </rPh>
    <phoneticPr fontId="3"/>
  </si>
  <si>
    <t>計</t>
    <rPh sb="0" eb="1">
      <t>ケイ</t>
    </rPh>
    <phoneticPr fontId="3"/>
  </si>
  <si>
    <t>《正》</t>
    <rPh sb="1" eb="2">
      <t>セイ</t>
    </rPh>
    <phoneticPr fontId="3"/>
  </si>
  <si>
    <t>問題１</t>
    <rPh sb="0" eb="2">
      <t>モンダイ</t>
    </rPh>
    <phoneticPr fontId="3"/>
  </si>
  <si>
    <t>日々の「勤務時間」を求め、「合計」を求めましょう。</t>
    <rPh sb="0" eb="2">
      <t>ヒビ</t>
    </rPh>
    <rPh sb="4" eb="6">
      <t>キンム</t>
    </rPh>
    <rPh sb="6" eb="8">
      <t>ジカン</t>
    </rPh>
    <rPh sb="10" eb="11">
      <t>モト</t>
    </rPh>
    <rPh sb="14" eb="16">
      <t>ゴウケイ</t>
    </rPh>
    <rPh sb="18" eb="19">
      <t>モト</t>
    </rPh>
    <phoneticPr fontId="3"/>
  </si>
  <si>
    <t>アルバイト：タイムカード</t>
    <phoneticPr fontId="3"/>
  </si>
  <si>
    <t>アルバイト：タイムカード</t>
    <phoneticPr fontId="3"/>
  </si>
  <si>
    <t>日付</t>
    <rPh sb="0" eb="2">
      <t>ヒヅケ</t>
    </rPh>
    <phoneticPr fontId="3"/>
  </si>
  <si>
    <t>出勤</t>
    <rPh sb="0" eb="2">
      <t>シュッキン</t>
    </rPh>
    <phoneticPr fontId="3"/>
  </si>
  <si>
    <t>退社</t>
    <rPh sb="0" eb="2">
      <t>タイシャ</t>
    </rPh>
    <phoneticPr fontId="3"/>
  </si>
  <si>
    <t>合計</t>
    <rPh sb="0" eb="2">
      <t>ゴウケイ</t>
    </rPh>
    <phoneticPr fontId="3"/>
  </si>
  <si>
    <t>問題2</t>
    <rPh sb="0" eb="2">
      <t>モンダイ</t>
    </rPh>
    <phoneticPr fontId="3"/>
  </si>
  <si>
    <t>　　「誕生日」「入社日」の書式を変更します。</t>
    <rPh sb="3" eb="6">
      <t>タンジョウビ</t>
    </rPh>
    <rPh sb="8" eb="10">
      <t>ニュウシャ</t>
    </rPh>
    <rPh sb="10" eb="11">
      <t>ビ</t>
    </rPh>
    <rPh sb="13" eb="15">
      <t>ショシキ</t>
    </rPh>
    <rPh sb="16" eb="18">
      <t>ヘンコウ</t>
    </rPh>
    <phoneticPr fontId="3"/>
  </si>
  <si>
    <t>復　習</t>
    <rPh sb="0" eb="1">
      <t>マタ</t>
    </rPh>
    <rPh sb="2" eb="3">
      <t>ナライ</t>
    </rPh>
    <phoneticPr fontId="3"/>
  </si>
  <si>
    <t>誕生日</t>
    <rPh sb="0" eb="3">
      <t>タンジョウビ</t>
    </rPh>
    <phoneticPr fontId="3"/>
  </si>
  <si>
    <t>入社日</t>
    <rPh sb="0" eb="2">
      <t>ニュウシャ</t>
    </rPh>
    <rPh sb="2" eb="3">
      <t>ヒ</t>
    </rPh>
    <phoneticPr fontId="3"/>
  </si>
  <si>
    <t>年齢</t>
    <rPh sb="0" eb="2">
      <t>ネンレイ</t>
    </rPh>
    <phoneticPr fontId="3"/>
  </si>
  <si>
    <t>勤続年</t>
    <rPh sb="0" eb="2">
      <t>キンゾク</t>
    </rPh>
    <rPh sb="2" eb="3">
      <t>ネン</t>
    </rPh>
    <phoneticPr fontId="3"/>
  </si>
  <si>
    <t>Aさん</t>
    <phoneticPr fontId="3"/>
  </si>
  <si>
    <t>Aさん</t>
    <phoneticPr fontId="3"/>
  </si>
  <si>
    <t>Bさん</t>
    <phoneticPr fontId="3"/>
  </si>
  <si>
    <t>Bさん</t>
    <phoneticPr fontId="3"/>
  </si>
  <si>
    <t>Cさん</t>
    <phoneticPr fontId="3"/>
  </si>
  <si>
    <t>Cさん</t>
    <phoneticPr fontId="3"/>
  </si>
  <si>
    <t>Dさん</t>
    <phoneticPr fontId="3"/>
  </si>
  <si>
    <t>書式記号</t>
    <rPh sb="0" eb="2">
      <t>ショシキ</t>
    </rPh>
    <rPh sb="2" eb="4">
      <t>キゴウ</t>
    </rPh>
    <phoneticPr fontId="3"/>
  </si>
  <si>
    <t>内容</t>
    <rPh sb="0" eb="2">
      <t>ナイヨウ</t>
    </rPh>
    <phoneticPr fontId="3"/>
  </si>
  <si>
    <t>表示形式</t>
    <rPh sb="0" eb="2">
      <t>ヒョウジ</t>
    </rPh>
    <rPh sb="2" eb="4">
      <t>ケイシキ</t>
    </rPh>
    <phoneticPr fontId="3"/>
  </si>
  <si>
    <t>m</t>
    <phoneticPr fontId="3"/>
  </si>
  <si>
    <t>月を表示</t>
    <rPh sb="0" eb="1">
      <t>ツキ</t>
    </rPh>
    <rPh sb="2" eb="4">
      <t>ヒョウジ</t>
    </rPh>
    <phoneticPr fontId="3"/>
  </si>
  <si>
    <t>yy</t>
    <phoneticPr fontId="3"/>
  </si>
  <si>
    <t>西暦の年を２桁で表示</t>
    <rPh sb="0" eb="2">
      <t>セイレキ</t>
    </rPh>
    <rPh sb="3" eb="4">
      <t>ネン</t>
    </rPh>
    <rPh sb="6" eb="7">
      <t>ケタ</t>
    </rPh>
    <rPh sb="8" eb="10">
      <t>ヒョウジ</t>
    </rPh>
    <phoneticPr fontId="3"/>
  </si>
  <si>
    <t>mm</t>
    <phoneticPr fontId="3"/>
  </si>
  <si>
    <t>月を２桁で表示</t>
    <rPh sb="0" eb="1">
      <t>ツキ</t>
    </rPh>
    <rPh sb="3" eb="4">
      <t>ケタ</t>
    </rPh>
    <rPh sb="5" eb="7">
      <t>ヒョウジ</t>
    </rPh>
    <phoneticPr fontId="3"/>
  </si>
  <si>
    <t>０３</t>
    <phoneticPr fontId="3"/>
  </si>
  <si>
    <t>yyyy</t>
    <phoneticPr fontId="3"/>
  </si>
  <si>
    <t>西暦の年を４桁で表示</t>
    <rPh sb="0" eb="2">
      <t>セイレキ</t>
    </rPh>
    <rPh sb="3" eb="4">
      <t>ネン</t>
    </rPh>
    <rPh sb="6" eb="7">
      <t>ケタ</t>
    </rPh>
    <rPh sb="8" eb="10">
      <t>ヒョウジ</t>
    </rPh>
    <phoneticPr fontId="3"/>
  </si>
  <si>
    <t>d</t>
    <phoneticPr fontId="3"/>
  </si>
  <si>
    <t>日を表示</t>
    <rPh sb="0" eb="1">
      <t>ヒ</t>
    </rPh>
    <rPh sb="2" eb="4">
      <t>ヒョウジ</t>
    </rPh>
    <phoneticPr fontId="3"/>
  </si>
  <si>
    <t>g</t>
    <phoneticPr fontId="3"/>
  </si>
  <si>
    <t>元号を英字１文字で表示</t>
    <rPh sb="0" eb="2">
      <t>ゲンゴウ</t>
    </rPh>
    <rPh sb="3" eb="5">
      <t>エイジ</t>
    </rPh>
    <rPh sb="6" eb="8">
      <t>モジ</t>
    </rPh>
    <rPh sb="9" eb="11">
      <t>ヒョウジ</t>
    </rPh>
    <phoneticPr fontId="3"/>
  </si>
  <si>
    <t>H</t>
    <phoneticPr fontId="3"/>
  </si>
  <si>
    <t>dd</t>
    <phoneticPr fontId="3"/>
  </si>
  <si>
    <t>日を２桁で表示</t>
    <rPh sb="0" eb="1">
      <t>ヒ</t>
    </rPh>
    <rPh sb="3" eb="4">
      <t>ケタ</t>
    </rPh>
    <rPh sb="5" eb="7">
      <t>ヒョウジ</t>
    </rPh>
    <phoneticPr fontId="3"/>
  </si>
  <si>
    <t>０７</t>
    <phoneticPr fontId="3"/>
  </si>
  <si>
    <t>gg</t>
    <phoneticPr fontId="3"/>
  </si>
  <si>
    <t>元号を漢字１文字で表示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3"/>
  </si>
  <si>
    <t>平</t>
    <rPh sb="0" eb="1">
      <t>ヘイ</t>
    </rPh>
    <phoneticPr fontId="3"/>
  </si>
  <si>
    <t>ddd</t>
    <phoneticPr fontId="3"/>
  </si>
  <si>
    <t>曜日を英字３文字で表示</t>
    <rPh sb="0" eb="2">
      <t>ヨウビ</t>
    </rPh>
    <rPh sb="3" eb="5">
      <t>エイジ</t>
    </rPh>
    <rPh sb="6" eb="8">
      <t>モジ</t>
    </rPh>
    <rPh sb="9" eb="11">
      <t>ヒョウジ</t>
    </rPh>
    <phoneticPr fontId="3"/>
  </si>
  <si>
    <t>Sun</t>
    <phoneticPr fontId="3"/>
  </si>
  <si>
    <t>ggg</t>
    <phoneticPr fontId="3"/>
  </si>
  <si>
    <t>元号を漢字２文字で表示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3"/>
  </si>
  <si>
    <t>平成</t>
    <rPh sb="0" eb="2">
      <t>ヘイセイ</t>
    </rPh>
    <phoneticPr fontId="3"/>
  </si>
  <si>
    <t>dddd</t>
    <phoneticPr fontId="3"/>
  </si>
  <si>
    <t>曜日を英字で表示</t>
    <rPh sb="0" eb="2">
      <t>ヨウビ</t>
    </rPh>
    <rPh sb="3" eb="5">
      <t>エイジ</t>
    </rPh>
    <rPh sb="6" eb="8">
      <t>ヒョウジ</t>
    </rPh>
    <phoneticPr fontId="3"/>
  </si>
  <si>
    <t>Sunday</t>
    <phoneticPr fontId="3"/>
  </si>
  <si>
    <t>e</t>
    <phoneticPr fontId="3"/>
  </si>
  <si>
    <t>和暦の年を表示</t>
    <rPh sb="0" eb="2">
      <t>ワレキ</t>
    </rPh>
    <rPh sb="3" eb="4">
      <t>ネン</t>
    </rPh>
    <rPh sb="5" eb="7">
      <t>ヒョウジ</t>
    </rPh>
    <phoneticPr fontId="3"/>
  </si>
  <si>
    <t>aaa</t>
    <phoneticPr fontId="3"/>
  </si>
  <si>
    <t>曜日を漢字１字で表示</t>
    <rPh sb="0" eb="2">
      <t>ヨウビ</t>
    </rPh>
    <rPh sb="3" eb="5">
      <t>カンジ</t>
    </rPh>
    <rPh sb="6" eb="7">
      <t>ジ</t>
    </rPh>
    <rPh sb="8" eb="10">
      <t>ヒョウジ</t>
    </rPh>
    <phoneticPr fontId="3"/>
  </si>
  <si>
    <t>日</t>
    <rPh sb="0" eb="1">
      <t>ヒ</t>
    </rPh>
    <phoneticPr fontId="3"/>
  </si>
  <si>
    <t>ee</t>
    <phoneticPr fontId="3"/>
  </si>
  <si>
    <t>和暦の年２桁で表示</t>
    <rPh sb="0" eb="2">
      <t>ワレキ</t>
    </rPh>
    <rPh sb="3" eb="4">
      <t>ネン</t>
    </rPh>
    <rPh sb="5" eb="6">
      <t>ケタ</t>
    </rPh>
    <rPh sb="7" eb="9">
      <t>ヒョウジ</t>
    </rPh>
    <phoneticPr fontId="3"/>
  </si>
  <si>
    <t>０９</t>
    <phoneticPr fontId="3"/>
  </si>
  <si>
    <t>aaaa</t>
    <phoneticPr fontId="3"/>
  </si>
  <si>
    <t>曜日を漢字で表示</t>
    <rPh sb="0" eb="2">
      <t>ヨウビ</t>
    </rPh>
    <rPh sb="3" eb="5">
      <t>カンジ</t>
    </rPh>
    <rPh sb="6" eb="8">
      <t>ヒョウジ</t>
    </rPh>
    <phoneticPr fontId="3"/>
  </si>
  <si>
    <t>日曜日</t>
    <rPh sb="0" eb="3">
      <t>ニチヨウビ</t>
    </rPh>
    <phoneticPr fontId="3"/>
  </si>
  <si>
    <t>ＤＡＴＥＤＩＦ関数に慣れましょう。</t>
    <rPh sb="7" eb="9">
      <t>カンスウ</t>
    </rPh>
    <rPh sb="10" eb="11">
      <t>ナ</t>
    </rPh>
    <phoneticPr fontId="3"/>
  </si>
  <si>
    <t>から</t>
    <phoneticPr fontId="3"/>
  </si>
  <si>
    <t>まで</t>
    <phoneticPr fontId="3"/>
  </si>
  <si>
    <t>日です</t>
    <rPh sb="0" eb="1">
      <t>ヒ</t>
    </rPh>
    <phoneticPr fontId="3"/>
  </si>
  <si>
    <t>月です</t>
    <rPh sb="0" eb="1">
      <t>ツキ</t>
    </rPh>
    <phoneticPr fontId="3"/>
  </si>
  <si>
    <t>年です</t>
    <rPh sb="0" eb="1">
      <t>ネン</t>
    </rPh>
    <phoneticPr fontId="3"/>
  </si>
  <si>
    <t>絶対参照を忘れなく！</t>
    <rPh sb="0" eb="2">
      <t>ゼッタイ</t>
    </rPh>
    <rPh sb="2" eb="4">
      <t>サンショウ</t>
    </rPh>
    <rPh sb="5" eb="6">
      <t>ワス</t>
    </rPh>
    <phoneticPr fontId="3"/>
  </si>
  <si>
    <t>アルバイト代の計算－１</t>
    <rPh sb="5" eb="6">
      <t>ダイ</t>
    </rPh>
    <rPh sb="7" eb="9">
      <t>ケイサン</t>
    </rPh>
    <phoneticPr fontId="3"/>
  </si>
  <si>
    <t>問題３</t>
    <rPh sb="0" eb="2">
      <t>モンダイ</t>
    </rPh>
    <phoneticPr fontId="3"/>
  </si>
  <si>
    <t>以下のＡさんのアルバイト料はいくらか？</t>
    <rPh sb="0" eb="2">
      <t>イカ</t>
    </rPh>
    <rPh sb="12" eb="13">
      <t>リョウ</t>
    </rPh>
    <phoneticPr fontId="3"/>
  </si>
  <si>
    <t>時給</t>
    <rPh sb="0" eb="2">
      <t>ジキュウ</t>
    </rPh>
    <phoneticPr fontId="3"/>
  </si>
  <si>
    <t>実働時間</t>
    <rPh sb="0" eb="2">
      <t>ジツドウ</t>
    </rPh>
    <rPh sb="2" eb="4">
      <t>ジカン</t>
    </rPh>
    <phoneticPr fontId="3"/>
  </si>
  <si>
    <t>給与</t>
    <rPh sb="0" eb="2">
      <t>キュウヨ</t>
    </rPh>
    <phoneticPr fontId="3"/>
  </si>
  <si>
    <t>問題４</t>
    <rPh sb="0" eb="2">
      <t>モンダイ</t>
    </rPh>
    <phoneticPr fontId="3"/>
  </si>
  <si>
    <t>以下のアルバイト料はいくらか？</t>
    <rPh sb="0" eb="2">
      <t>イカ</t>
    </rPh>
    <rPh sb="8" eb="9">
      <t>リョウ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</si>
  <si>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</si>
  <si>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本日の日付</t>
    </r>
    <r>
      <rPr>
        <sz val="12"/>
        <color theme="1"/>
        <rFont val="ＭＳ Ｐゴシック"/>
        <family val="3"/>
        <charset val="128"/>
      </rPr>
      <t>までの「</t>
    </r>
    <r>
      <rPr>
        <b/>
        <sz val="12"/>
        <rFont val="ＭＳ Ｐゴシック"/>
        <family val="3"/>
        <charset val="128"/>
      </rPr>
      <t>年齢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勤続年数</t>
    </r>
    <r>
      <rPr>
        <sz val="12"/>
        <color theme="1"/>
        <rFont val="ＭＳ Ｐゴシック"/>
        <family val="3"/>
        <charset val="128"/>
      </rPr>
      <t>」を求めましょう。</t>
    </r>
    <rPh sb="0" eb="2">
      <t>ホンジツ</t>
    </rPh>
    <rPh sb="3" eb="5">
      <t>ヒヅケ</t>
    </rPh>
    <rPh sb="9" eb="11">
      <t>ネンレイ</t>
    </rPh>
    <rPh sb="14" eb="16">
      <t>キンゾク</t>
    </rPh>
    <rPh sb="16" eb="18">
      <t>ネンスウ</t>
    </rPh>
    <rPh sb="20" eb="21">
      <t>モト</t>
    </rPh>
    <phoneticPr fontId="3"/>
  </si>
  <si>
    <r>
      <t>時給：￥９８０</t>
    </r>
    <r>
      <rPr>
        <sz val="12"/>
        <color theme="1"/>
        <rFont val="ＭＳ Ｐゴシック"/>
        <family val="3"/>
        <charset val="128"/>
      </rPr>
      <t>　です。</t>
    </r>
    <rPh sb="0" eb="2">
      <t>ジキュウ</t>
    </rPh>
    <phoneticPr fontId="3"/>
  </si>
  <si>
    <r>
      <rPr>
        <b/>
        <sz val="12"/>
        <color rgb="FFFF0000"/>
        <rFont val="ＭＳ Ｐゴシック"/>
        <family val="3"/>
        <charset val="128"/>
      </rPr>
      <t>２４時間を越えた</t>
    </r>
    <r>
      <rPr>
        <b/>
        <sz val="12"/>
        <rFont val="ＭＳ Ｐゴシック"/>
        <family val="3"/>
        <charset val="128"/>
      </rPr>
      <t>時間の合計</t>
    </r>
    <rPh sb="2" eb="4">
      <t>ジカン</t>
    </rPh>
    <rPh sb="5" eb="6">
      <t>コ</t>
    </rPh>
    <rPh sb="8" eb="10">
      <t>ジカン</t>
    </rPh>
    <rPh sb="11" eb="13">
      <t>ゴウケイ</t>
    </rPh>
    <phoneticPr fontId="3"/>
  </si>
  <si>
    <t>合計時間</t>
    <rPh sb="0" eb="2">
      <t>ゴウケイ</t>
    </rPh>
    <rPh sb="2" eb="4">
      <t>ジカン</t>
    </rPh>
    <phoneticPr fontId="2"/>
  </si>
  <si>
    <t>本年アルバイト：タイムカード</t>
    <rPh sb="0" eb="2">
      <t>ホンネン</t>
    </rPh>
    <phoneticPr fontId="3"/>
  </si>
  <si>
    <r>
      <t>=DATEDIF($C$117,$E$117,"</t>
    </r>
    <r>
      <rPr>
        <b/>
        <sz val="12"/>
        <color rgb="FFFF0000"/>
        <rFont val="ＭＳ Ｐゴシック"/>
        <family val="3"/>
        <charset val="128"/>
      </rPr>
      <t>D</t>
    </r>
    <r>
      <rPr>
        <sz val="12"/>
        <color theme="1"/>
        <rFont val="ＭＳ Ｐゴシック"/>
        <family val="3"/>
        <charset val="128"/>
      </rPr>
      <t>")</t>
    </r>
    <phoneticPr fontId="3"/>
  </si>
  <si>
    <r>
      <t>=DATEDIF($C$117,$E$117,"</t>
    </r>
    <r>
      <rPr>
        <b/>
        <sz val="12"/>
        <color rgb="FFFF0000"/>
        <rFont val="ＭＳ Ｐゴシック"/>
        <family val="3"/>
        <charset val="128"/>
      </rPr>
      <t>M</t>
    </r>
    <r>
      <rPr>
        <sz val="12"/>
        <color theme="1"/>
        <rFont val="ＭＳ Ｐゴシック"/>
        <family val="3"/>
        <charset val="128"/>
      </rPr>
      <t>")</t>
    </r>
    <phoneticPr fontId="3"/>
  </si>
  <si>
    <r>
      <t>=DATEDIF($C$117,$E$117,"</t>
    </r>
    <r>
      <rPr>
        <b/>
        <sz val="12"/>
        <color rgb="FFFF0000"/>
        <rFont val="ＭＳ Ｐゴシック"/>
        <family val="3"/>
        <charset val="128"/>
      </rPr>
      <t>Y</t>
    </r>
    <r>
      <rPr>
        <sz val="12"/>
        <color theme="1"/>
        <rFont val="ＭＳ Ｐゴシック"/>
        <family val="3"/>
        <charset val="128"/>
      </rPr>
      <t>")</t>
    </r>
    <phoneticPr fontId="3"/>
  </si>
  <si>
    <t>Copyright(c) Beginners Site All right reserved 2020/10/20</t>
    <phoneticPr fontId="3"/>
  </si>
  <si>
    <t>平成６年5/21</t>
    <rPh sb="0" eb="2">
      <t>ヘイセイ</t>
    </rPh>
    <rPh sb="3" eb="4">
      <t>ネン</t>
    </rPh>
    <phoneticPr fontId="2"/>
  </si>
  <si>
    <t>令和５年7/21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</si>
</sst>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h:mm;@"/>
    <numFmt numFmtId="177" formatCode="[h]:mm"/>
    <numFmt numFmtId="179" formatCode="yyyy&quot;年&quot;m&quot;月&quot;;@"/>
    <numFmt numFmtId="180" formatCode="[$¥-411]#,##0;[$¥-411]#,##0"/>
    <numFmt numFmtId="181" formatCode="General&quot;歳&quot;"/>
    <numFmt numFmtId="182" formatCode="General&quot;年&quot;"/>
    <numFmt numFmtId="194" formatCode="gggee&quot;年&quot;m&quot;月&quot;;@"/>
    <numFmt numFmtId="195" formatCode="[$-411]ge\.m\.d;@"/>
  </numFmts>
  <fonts count="27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2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38" fontId="7" fillId="0" borderId="0" xfId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56" fontId="14" fillId="0" borderId="5" xfId="0" applyNumberFormat="1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8" xfId="0" applyFont="1" applyFill="1" applyBorder="1" applyAlignment="1">
      <alignment horizontal="left" vertical="center"/>
    </xf>
    <xf numFmtId="0" fontId="14" fillId="0" borderId="9" xfId="0" applyFont="1" applyFill="1" applyBorder="1" applyAlignment="1">
      <alignment horizontal="left" vertical="center"/>
    </xf>
    <xf numFmtId="0" fontId="14" fillId="0" borderId="10" xfId="0" applyFont="1" applyFill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13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/>
    </xf>
    <xf numFmtId="0" fontId="14" fillId="0" borderId="12" xfId="0" applyFont="1" applyFill="1" applyBorder="1" applyAlignment="1">
      <alignment horizontal="left" vertical="center"/>
    </xf>
    <xf numFmtId="0" fontId="14" fillId="0" borderId="13" xfId="0" applyFont="1" applyFill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49" fontId="14" fillId="0" borderId="17" xfId="0" applyNumberFormat="1" applyFont="1" applyBorder="1" applyAlignment="1">
      <alignment horizontal="left" vertical="center"/>
    </xf>
    <xf numFmtId="0" fontId="15" fillId="0" borderId="15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4" fillId="0" borderId="16" xfId="0" applyFont="1" applyFill="1" applyBorder="1" applyAlignment="1">
      <alignment horizontal="left" vertical="center"/>
    </xf>
    <xf numFmtId="0" fontId="15" fillId="0" borderId="18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0" fontId="14" fillId="0" borderId="20" xfId="0" applyFont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5" fillId="0" borderId="18" xfId="0" applyFont="1" applyFill="1" applyBorder="1" applyAlignment="1">
      <alignment horizontal="left" vertical="center"/>
    </xf>
    <xf numFmtId="0" fontId="14" fillId="0" borderId="19" xfId="0" applyFont="1" applyFill="1" applyBorder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38" fontId="18" fillId="0" borderId="0" xfId="1" applyFont="1" applyAlignment="1">
      <alignment horizontal="left" vertical="center"/>
    </xf>
    <xf numFmtId="38" fontId="18" fillId="3" borderId="5" xfId="1" applyFont="1" applyFill="1" applyBorder="1" applyAlignment="1">
      <alignment horizontal="left" vertical="center"/>
    </xf>
    <xf numFmtId="38" fontId="18" fillId="0" borderId="5" xfId="1" applyFont="1" applyBorder="1" applyAlignment="1">
      <alignment horizontal="left" vertical="center"/>
    </xf>
    <xf numFmtId="38" fontId="18" fillId="0" borderId="0" xfId="1" applyFont="1" applyFill="1" applyAlignment="1">
      <alignment horizontal="left" vertical="center"/>
    </xf>
    <xf numFmtId="176" fontId="18" fillId="0" borderId="0" xfId="1" applyNumberFormat="1" applyFont="1" applyFill="1" applyAlignment="1">
      <alignment horizontal="left" vertical="center"/>
    </xf>
    <xf numFmtId="177" fontId="18" fillId="0" borderId="0" xfId="1" applyNumberFormat="1" applyFont="1" applyFill="1" applyAlignment="1">
      <alignment horizontal="left" vertical="center"/>
    </xf>
    <xf numFmtId="6" fontId="18" fillId="0" borderId="0" xfId="2" applyFont="1" applyAlignment="1">
      <alignment horizontal="left" vertical="center"/>
    </xf>
    <xf numFmtId="176" fontId="18" fillId="0" borderId="0" xfId="0" applyNumberFormat="1" applyFont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9" borderId="5" xfId="0" applyFont="1" applyFill="1" applyBorder="1" applyAlignment="1">
      <alignment horizontal="left" vertical="center"/>
    </xf>
    <xf numFmtId="179" fontId="18" fillId="12" borderId="5" xfId="0" applyNumberFormat="1" applyFont="1" applyFill="1" applyBorder="1" applyAlignment="1">
      <alignment horizontal="left" vertical="center"/>
    </xf>
    <xf numFmtId="0" fontId="18" fillId="0" borderId="0" xfId="0" quotePrefix="1" applyFont="1" applyAlignment="1">
      <alignment horizontal="left" vertical="center"/>
    </xf>
    <xf numFmtId="180" fontId="18" fillId="0" borderId="0" xfId="0" applyNumberFormat="1" applyFont="1" applyAlignment="1">
      <alignment horizontal="left" vertical="center"/>
    </xf>
    <xf numFmtId="0" fontId="18" fillId="5" borderId="4" xfId="0" applyFont="1" applyFill="1" applyBorder="1" applyAlignment="1">
      <alignment horizontal="center" vertical="center"/>
    </xf>
    <xf numFmtId="176" fontId="18" fillId="0" borderId="5" xfId="1" applyNumberFormat="1" applyFont="1" applyBorder="1" applyAlignment="1">
      <alignment horizontal="right" vertical="center"/>
    </xf>
    <xf numFmtId="176" fontId="12" fillId="6" borderId="5" xfId="1" applyNumberFormat="1" applyFont="1" applyFill="1" applyBorder="1" applyAlignment="1">
      <alignment horizontal="right" vertical="center"/>
    </xf>
    <xf numFmtId="177" fontId="18" fillId="7" borderId="5" xfId="1" applyNumberFormat="1" applyFont="1" applyFill="1" applyBorder="1" applyAlignment="1">
      <alignment horizontal="right" vertical="center"/>
    </xf>
    <xf numFmtId="0" fontId="18" fillId="7" borderId="5" xfId="1" applyNumberFormat="1" applyFont="1" applyFill="1" applyBorder="1" applyAlignment="1">
      <alignment horizontal="right" vertical="center"/>
    </xf>
    <xf numFmtId="20" fontId="18" fillId="0" borderId="5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horizontal="right" vertical="center"/>
    </xf>
    <xf numFmtId="20" fontId="22" fillId="0" borderId="5" xfId="0" applyNumberFormat="1" applyFont="1" applyBorder="1" applyAlignment="1">
      <alignment horizontal="right" vertical="center"/>
    </xf>
    <xf numFmtId="177" fontId="22" fillId="7" borderId="5" xfId="0" applyNumberFormat="1" applyFont="1" applyFill="1" applyBorder="1" applyAlignment="1">
      <alignment horizontal="right" vertical="center"/>
    </xf>
    <xf numFmtId="0" fontId="22" fillId="0" borderId="5" xfId="0" applyFont="1" applyBorder="1" applyAlignment="1">
      <alignment horizontal="right" vertical="center"/>
    </xf>
    <xf numFmtId="0" fontId="22" fillId="7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/>
    </xf>
    <xf numFmtId="177" fontId="23" fillId="10" borderId="5" xfId="0" applyNumberFormat="1" applyFont="1" applyFill="1" applyBorder="1" applyAlignment="1">
      <alignment horizontal="right" vertical="center"/>
    </xf>
    <xf numFmtId="0" fontId="23" fillId="10" borderId="5" xfId="0" applyFont="1" applyFill="1" applyBorder="1" applyAlignment="1">
      <alignment horizontal="right" vertical="center"/>
    </xf>
    <xf numFmtId="0" fontId="4" fillId="11" borderId="5" xfId="0" applyFont="1" applyFill="1" applyBorder="1" applyAlignment="1">
      <alignment horizontal="center" vertical="center"/>
    </xf>
    <xf numFmtId="0" fontId="18" fillId="7" borderId="5" xfId="0" applyNumberFormat="1" applyFont="1" applyFill="1" applyBorder="1" applyAlignment="1">
      <alignment horizontal="center" vertical="center"/>
    </xf>
    <xf numFmtId="181" fontId="18" fillId="7" borderId="5" xfId="0" applyNumberFormat="1" applyFont="1" applyFill="1" applyBorder="1" applyAlignment="1">
      <alignment horizontal="center" vertical="center"/>
    </xf>
    <xf numFmtId="182" fontId="18" fillId="7" borderId="5" xfId="0" applyNumberFormat="1" applyFont="1" applyFill="1" applyBorder="1" applyAlignment="1">
      <alignment horizontal="center" vertical="center"/>
    </xf>
    <xf numFmtId="38" fontId="18" fillId="7" borderId="5" xfId="1" applyFont="1" applyFill="1" applyBorder="1" applyAlignment="1">
      <alignment horizontal="right" vertical="center"/>
    </xf>
    <xf numFmtId="57" fontId="4" fillId="13" borderId="0" xfId="0" applyNumberFormat="1" applyFont="1" applyFill="1" applyAlignment="1">
      <alignment horizontal="center" vertical="center"/>
    </xf>
    <xf numFmtId="6" fontId="5" fillId="0" borderId="5" xfId="2" applyFont="1" applyFill="1" applyBorder="1" applyAlignment="1">
      <alignment vertical="center"/>
    </xf>
    <xf numFmtId="20" fontId="5" fillId="0" borderId="5" xfId="0" applyNumberFormat="1" applyFont="1" applyFill="1" applyBorder="1" applyAlignment="1">
      <alignment vertical="center"/>
    </xf>
    <xf numFmtId="6" fontId="5" fillId="7" borderId="5" xfId="2" applyFont="1" applyFill="1" applyBorder="1" applyAlignment="1">
      <alignment vertical="center"/>
    </xf>
    <xf numFmtId="0" fontId="5" fillId="7" borderId="5" xfId="2" applyNumberFormat="1" applyFont="1" applyFill="1" applyBorder="1" applyAlignment="1">
      <alignment vertical="center"/>
    </xf>
    <xf numFmtId="0" fontId="5" fillId="14" borderId="5" xfId="0" applyNumberFormat="1" applyFont="1" applyFill="1" applyBorder="1" applyAlignment="1">
      <alignment horizontal="left" vertical="center"/>
    </xf>
    <xf numFmtId="0" fontId="4" fillId="16" borderId="5" xfId="0" applyFont="1" applyFill="1" applyBorder="1" applyAlignment="1">
      <alignment horizontal="center" vertical="center"/>
    </xf>
    <xf numFmtId="6" fontId="22" fillId="7" borderId="5" xfId="2" applyFont="1" applyFill="1" applyBorder="1" applyAlignment="1">
      <alignment horizontal="right" vertical="center"/>
    </xf>
    <xf numFmtId="56" fontId="14" fillId="0" borderId="5" xfId="0" applyNumberFormat="1" applyFont="1" applyBorder="1" applyAlignment="1">
      <alignment horizontal="right" vertical="center"/>
    </xf>
    <xf numFmtId="177" fontId="18" fillId="17" borderId="5" xfId="0" applyNumberFormat="1" applyFont="1" applyFill="1" applyBorder="1" applyAlignment="1">
      <alignment horizontal="right" vertical="center"/>
    </xf>
    <xf numFmtId="177" fontId="18" fillId="17" borderId="22" xfId="0" applyNumberFormat="1" applyFont="1" applyFill="1" applyBorder="1" applyAlignment="1">
      <alignment horizontal="right" vertical="center"/>
    </xf>
    <xf numFmtId="20" fontId="18" fillId="0" borderId="22" xfId="0" applyNumberFormat="1" applyFont="1" applyBorder="1" applyAlignment="1">
      <alignment horizontal="right" vertical="center"/>
    </xf>
    <xf numFmtId="56" fontId="14" fillId="0" borderId="5" xfId="0" applyNumberFormat="1" applyFont="1" applyFill="1" applyBorder="1" applyAlignment="1">
      <alignment horizontal="right" vertical="center"/>
    </xf>
    <xf numFmtId="177" fontId="19" fillId="17" borderId="5" xfId="0" applyNumberFormat="1" applyFont="1" applyFill="1" applyBorder="1" applyAlignment="1">
      <alignment horizontal="right" vertical="center"/>
    </xf>
    <xf numFmtId="0" fontId="19" fillId="17" borderId="5" xfId="0" applyFont="1" applyFill="1" applyBorder="1" applyAlignment="1">
      <alignment horizontal="right" vertical="center"/>
    </xf>
    <xf numFmtId="0" fontId="18" fillId="15" borderId="23" xfId="0" applyFont="1" applyFill="1" applyBorder="1" applyAlignment="1">
      <alignment horizontal="center" vertical="center"/>
    </xf>
    <xf numFmtId="0" fontId="18" fillId="18" borderId="5" xfId="0" applyFont="1" applyFill="1" applyBorder="1" applyAlignment="1">
      <alignment horizontal="center" vertical="center"/>
    </xf>
    <xf numFmtId="0" fontId="14" fillId="0" borderId="21" xfId="0" applyFont="1" applyBorder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1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left" vertical="center"/>
    </xf>
    <xf numFmtId="38" fontId="4" fillId="8" borderId="0" xfId="1" applyFont="1" applyFill="1" applyAlignment="1">
      <alignment horizontal="center" vertical="center"/>
    </xf>
    <xf numFmtId="194" fontId="18" fillId="12" borderId="5" xfId="0" applyNumberFormat="1" applyFont="1" applyFill="1" applyBorder="1" applyAlignment="1">
      <alignment horizontal="left" vertical="center"/>
    </xf>
    <xf numFmtId="195" fontId="4" fillId="13" borderId="0" xfId="0" applyNumberFormat="1" applyFont="1" applyFill="1" applyAlignment="1">
      <alignment horizontal="center" vertical="center"/>
    </xf>
    <xf numFmtId="56" fontId="14" fillId="19" borderId="5" xfId="0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4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47625</xdr:rowOff>
    </xdr:from>
    <xdr:to>
      <xdr:col>4</xdr:col>
      <xdr:colOff>342900</xdr:colOff>
      <xdr:row>7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23D7F67-6CF3-4A4B-9F13-81949714AB55}"/>
            </a:ext>
          </a:extLst>
        </xdr:cNvPr>
        <xdr:cNvSpPr txBox="1">
          <a:spLocks noChangeArrowheads="1"/>
        </xdr:cNvSpPr>
      </xdr:nvSpPr>
      <xdr:spPr bwMode="auto">
        <a:xfrm>
          <a:off x="419100" y="390525"/>
          <a:ext cx="2124075" cy="8572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１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615397</xdr:colOff>
      <xdr:row>14</xdr:row>
      <xdr:rowOff>61254</xdr:rowOff>
    </xdr:from>
    <xdr:to>
      <xdr:col>12</xdr:col>
      <xdr:colOff>535272</xdr:colOff>
      <xdr:row>18</xdr:row>
      <xdr:rowOff>133351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76B78B14-3320-4845-89E6-D0710EAA62E3}"/>
            </a:ext>
          </a:extLst>
        </xdr:cNvPr>
        <xdr:cNvGrpSpPr>
          <a:grpSpLocks/>
        </xdr:cNvGrpSpPr>
      </xdr:nvGrpSpPr>
      <xdr:grpSpPr bwMode="auto">
        <a:xfrm>
          <a:off x="805897" y="3261654"/>
          <a:ext cx="8827655" cy="986497"/>
          <a:chOff x="65" y="394"/>
          <a:chExt cx="747" cy="66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10800CF9-0286-4C77-8114-E2E31652FF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5615A295-B0BB-4AB3-9EB1-7FCDD1D63E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2FE850C4-885A-4C69-AFB3-529375732F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9" y="395"/>
            <a:ext cx="63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FA521BA0-24E0-4694-B689-6881563277D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5" y="394"/>
            <a:ext cx="61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66675</xdr:colOff>
      <xdr:row>54</xdr:row>
      <xdr:rowOff>19050</xdr:rowOff>
    </xdr:from>
    <xdr:to>
      <xdr:col>2</xdr:col>
      <xdr:colOff>638175</xdr:colOff>
      <xdr:row>55</xdr:row>
      <xdr:rowOff>142875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56C2EEEB-7175-40D9-B0BA-98AF9B223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00100" y="962025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85724</xdr:colOff>
      <xdr:row>54</xdr:row>
      <xdr:rowOff>104775</xdr:rowOff>
    </xdr:from>
    <xdr:to>
      <xdr:col>9</xdr:col>
      <xdr:colOff>695325</xdr:colOff>
      <xdr:row>55</xdr:row>
      <xdr:rowOff>171450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655074C1-8732-49B6-9380-5BC09DE19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562599" y="12449175"/>
          <a:ext cx="609601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38100</xdr:colOff>
      <xdr:row>90</xdr:row>
      <xdr:rowOff>0</xdr:rowOff>
    </xdr:from>
    <xdr:to>
      <xdr:col>1</xdr:col>
      <xdr:colOff>609600</xdr:colOff>
      <xdr:row>91</xdr:row>
      <xdr:rowOff>180975</xdr:rowOff>
    </xdr:to>
    <xdr:pic>
      <xdr:nvPicPr>
        <xdr:cNvPr id="10" name="Picture 1044">
          <a:extLst>
            <a:ext uri="{FF2B5EF4-FFF2-40B4-BE49-F238E27FC236}">
              <a16:creationId xmlns:a16="http://schemas.microsoft.com/office/drawing/2014/main" id="{D6186AB8-DE86-4D25-859C-AD0CD8748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8600" y="18516600"/>
          <a:ext cx="571500" cy="4095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90</xdr:row>
      <xdr:rowOff>38100</xdr:rowOff>
    </xdr:from>
    <xdr:to>
      <xdr:col>9</xdr:col>
      <xdr:colOff>600075</xdr:colOff>
      <xdr:row>91</xdr:row>
      <xdr:rowOff>142875</xdr:rowOff>
    </xdr:to>
    <xdr:pic>
      <xdr:nvPicPr>
        <xdr:cNvPr id="11" name="Picture 1045">
          <a:extLst>
            <a:ext uri="{FF2B5EF4-FFF2-40B4-BE49-F238E27FC236}">
              <a16:creationId xmlns:a16="http://schemas.microsoft.com/office/drawing/2014/main" id="{0105E14D-5AE3-4661-8EF7-7482DF19C5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53025" y="18554700"/>
          <a:ext cx="5715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142875</xdr:colOff>
      <xdr:row>117</xdr:row>
      <xdr:rowOff>47625</xdr:rowOff>
    </xdr:from>
    <xdr:to>
      <xdr:col>1</xdr:col>
      <xdr:colOff>523875</xdr:colOff>
      <xdr:row>118</xdr:row>
      <xdr:rowOff>171450</xdr:rowOff>
    </xdr:to>
    <xdr:pic>
      <xdr:nvPicPr>
        <xdr:cNvPr id="13" name="Picture 1051">
          <a:extLst>
            <a:ext uri="{FF2B5EF4-FFF2-40B4-BE49-F238E27FC236}">
              <a16:creationId xmlns:a16="http://schemas.microsoft.com/office/drawing/2014/main" id="{ECC51037-E1F0-4B28-98D9-14554AB7F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24736425"/>
          <a:ext cx="571500" cy="3524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104775</xdr:colOff>
      <xdr:row>117</xdr:row>
      <xdr:rowOff>142875</xdr:rowOff>
    </xdr:from>
    <xdr:to>
      <xdr:col>9</xdr:col>
      <xdr:colOff>438150</xdr:colOff>
      <xdr:row>118</xdr:row>
      <xdr:rowOff>209550</xdr:rowOff>
    </xdr:to>
    <xdr:pic>
      <xdr:nvPicPr>
        <xdr:cNvPr id="14" name="Picture 1052">
          <a:extLst>
            <a:ext uri="{FF2B5EF4-FFF2-40B4-BE49-F238E27FC236}">
              <a16:creationId xmlns:a16="http://schemas.microsoft.com/office/drawing/2014/main" id="{D2D6F341-847B-4BF5-B1BC-A3103B46C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38750" y="24831675"/>
          <a:ext cx="5143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47624</xdr:colOff>
      <xdr:row>128</xdr:row>
      <xdr:rowOff>180975</xdr:rowOff>
    </xdr:from>
    <xdr:to>
      <xdr:col>9</xdr:col>
      <xdr:colOff>390524</xdr:colOff>
      <xdr:row>130</xdr:row>
      <xdr:rowOff>0</xdr:rowOff>
    </xdr:to>
    <xdr:pic>
      <xdr:nvPicPr>
        <xdr:cNvPr id="15" name="Picture 1055">
          <a:extLst>
            <a:ext uri="{FF2B5EF4-FFF2-40B4-BE49-F238E27FC236}">
              <a16:creationId xmlns:a16="http://schemas.microsoft.com/office/drawing/2014/main" id="{39F05448-540A-41BE-8953-0D4F2BC545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14949" y="27384375"/>
          <a:ext cx="523875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129</xdr:row>
      <xdr:rowOff>38100</xdr:rowOff>
    </xdr:from>
    <xdr:to>
      <xdr:col>1</xdr:col>
      <xdr:colOff>485775</xdr:colOff>
      <xdr:row>130</xdr:row>
      <xdr:rowOff>161925</xdr:rowOff>
    </xdr:to>
    <xdr:pic>
      <xdr:nvPicPr>
        <xdr:cNvPr id="16" name="Picture 1056">
          <a:extLst>
            <a:ext uri="{FF2B5EF4-FFF2-40B4-BE49-F238E27FC236}">
              <a16:creationId xmlns:a16="http://schemas.microsoft.com/office/drawing/2014/main" id="{BDD59469-04F1-465A-9CC6-D284303E5C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2253615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361950</xdr:colOff>
      <xdr:row>144</xdr:row>
      <xdr:rowOff>209549</xdr:rowOff>
    </xdr:from>
    <xdr:to>
      <xdr:col>13</xdr:col>
      <xdr:colOff>438150</xdr:colOff>
      <xdr:row>146</xdr:row>
      <xdr:rowOff>123824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E0744D3-99DC-4AE0-9832-448FFFD1E9B1}"/>
            </a:ext>
          </a:extLst>
        </xdr:cNvPr>
        <xdr:cNvSpPr txBox="1"/>
      </xdr:nvSpPr>
      <xdr:spPr>
        <a:xfrm>
          <a:off x="552450" y="31070549"/>
          <a:ext cx="8439150" cy="3714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復習で、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条件付き書式で</a:t>
          </a:r>
          <a:r>
            <a:rPr kumimoji="1" lang="ja-JP" altLang="ja-JP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「土曜日＝</a:t>
          </a:r>
          <a:r>
            <a:rPr kumimoji="1" lang="ja-JP" altLang="ja-JP" sz="1400" b="1">
              <a:solidFill>
                <a:schemeClr val="accent5">
                  <a:lumMod val="75000"/>
                </a:schemeClr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青</a:t>
          </a:r>
          <a:r>
            <a:rPr kumimoji="1" lang="ja-JP" altLang="ja-JP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」「日曜</a:t>
          </a:r>
          <a:r>
            <a:rPr kumimoji="1" lang="ja-JP" altLang="en-US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日</a:t>
          </a:r>
          <a:r>
            <a:rPr kumimoji="1" lang="ja-JP" altLang="ja-JP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＝</a:t>
          </a:r>
          <a:r>
            <a:rPr kumimoji="1" lang="ja-JP" altLang="ja-JP" sz="14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赤</a:t>
          </a:r>
          <a:r>
            <a:rPr kumimoji="1" lang="ja-JP" altLang="ja-JP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」に</a:t>
          </a:r>
          <a:r>
            <a:rPr kumimoji="1" lang="ja-JP" altLang="en-US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設定しましょう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kumimoji="1" lang="en-US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ＷＥＥＫＤＡＹ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関数」でしたね。</a:t>
          </a:r>
          <a:endParaRPr kumimoji="1" lang="ja-JP" altLang="en-US" sz="1200"/>
        </a:p>
      </xdr:txBody>
    </xdr:sp>
    <xdr:clientData/>
  </xdr:twoCellAnchor>
  <xdr:twoCellAnchor>
    <xdr:from>
      <xdr:col>7</xdr:col>
      <xdr:colOff>542925</xdr:colOff>
      <xdr:row>163</xdr:row>
      <xdr:rowOff>133349</xdr:rowOff>
    </xdr:from>
    <xdr:to>
      <xdr:col>15</xdr:col>
      <xdr:colOff>47625</xdr:colOff>
      <xdr:row>168</xdr:row>
      <xdr:rowOff>85724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BF167EB0-8B6B-49A2-A49B-71B9ACB731FC}"/>
            </a:ext>
          </a:extLst>
        </xdr:cNvPr>
        <xdr:cNvSpPr txBox="1"/>
      </xdr:nvSpPr>
      <xdr:spPr>
        <a:xfrm>
          <a:off x="5172075" y="35337749"/>
          <a:ext cx="4762500" cy="1095375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「日付」は、最初の日付を設定すれば以下の日付は自動的に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表示されるよう計算式で設定します。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そのようにしておけば、何月でも使い回しができますね。</a:t>
          </a:r>
        </a:p>
      </xdr:txBody>
    </xdr:sp>
    <xdr:clientData/>
  </xdr:twoCellAnchor>
  <xdr:twoCellAnchor>
    <xdr:from>
      <xdr:col>1</xdr:col>
      <xdr:colOff>209550</xdr:colOff>
      <xdr:row>163</xdr:row>
      <xdr:rowOff>152400</xdr:rowOff>
    </xdr:from>
    <xdr:to>
      <xdr:col>6</xdr:col>
      <xdr:colOff>552451</xdr:colOff>
      <xdr:row>167</xdr:row>
      <xdr:rowOff>114300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7EEAC8E8-CCAD-42C0-B94B-A9FE64167035}"/>
            </a:ext>
          </a:extLst>
        </xdr:cNvPr>
        <xdr:cNvSpPr txBox="1"/>
      </xdr:nvSpPr>
      <xdr:spPr>
        <a:xfrm>
          <a:off x="400050" y="35356800"/>
          <a:ext cx="4114801" cy="876300"/>
        </a:xfrm>
        <a:prstGeom prst="rect">
          <a:avLst/>
        </a:prstGeom>
        <a:solidFill>
          <a:schemeClr val="bg2"/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お試しください。</a:t>
          </a:r>
          <a:endParaRPr kumimoji="1" lang="en-US" altLang="ja-JP" sz="12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最初の「日付」を任意の日付に変更してみましょう。</a:t>
          </a:r>
          <a:endParaRPr kumimoji="1" lang="en-US" altLang="ja-JP" sz="12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自動で以下の日付が変更表示されます。</a:t>
          </a:r>
        </a:p>
      </xdr:txBody>
    </xdr:sp>
    <xdr:clientData/>
  </xdr:twoCellAnchor>
  <xdr:twoCellAnchor editAs="oneCell">
    <xdr:from>
      <xdr:col>13</xdr:col>
      <xdr:colOff>49529</xdr:colOff>
      <xdr:row>58</xdr:row>
      <xdr:rowOff>83821</xdr:rowOff>
    </xdr:from>
    <xdr:to>
      <xdr:col>16</xdr:col>
      <xdr:colOff>7162</xdr:colOff>
      <xdr:row>63</xdr:row>
      <xdr:rowOff>99061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CEFBC1F2-9F02-4EA6-93C2-DF5FB09536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5049" y="13342621"/>
          <a:ext cx="2053133" cy="1158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476250</xdr:colOff>
      <xdr:row>87</xdr:row>
      <xdr:rowOff>209550</xdr:rowOff>
    </xdr:from>
    <xdr:to>
      <xdr:col>7</xdr:col>
      <xdr:colOff>647700</xdr:colOff>
      <xdr:row>90</xdr:row>
      <xdr:rowOff>171450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2649DED6-E0AE-4026-B80F-FA6863B5CB80}"/>
            </a:ext>
          </a:extLst>
        </xdr:cNvPr>
        <xdr:cNvSpPr txBox="1"/>
      </xdr:nvSpPr>
      <xdr:spPr>
        <a:xfrm>
          <a:off x="2095500" y="18040350"/>
          <a:ext cx="3019425" cy="6477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DATEDIF</a:t>
          </a:r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>
    <xdr:from>
      <xdr:col>3</xdr:col>
      <xdr:colOff>171450</xdr:colOff>
      <xdr:row>121</xdr:row>
      <xdr:rowOff>95250</xdr:rowOff>
    </xdr:from>
    <xdr:to>
      <xdr:col>7</xdr:col>
      <xdr:colOff>180975</xdr:colOff>
      <xdr:row>124</xdr:row>
      <xdr:rowOff>57150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F40DFE03-21A1-4B48-BBE6-76323994D3A3}"/>
            </a:ext>
          </a:extLst>
        </xdr:cNvPr>
        <xdr:cNvSpPr txBox="1"/>
      </xdr:nvSpPr>
      <xdr:spPr>
        <a:xfrm>
          <a:off x="1790700" y="25698450"/>
          <a:ext cx="2990850" cy="6477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DATEDIF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>
    <xdr:from>
      <xdr:col>9</xdr:col>
      <xdr:colOff>504825</xdr:colOff>
      <xdr:row>133</xdr:row>
      <xdr:rowOff>57150</xdr:rowOff>
    </xdr:from>
    <xdr:to>
      <xdr:col>13</xdr:col>
      <xdr:colOff>464820</xdr:colOff>
      <xdr:row>136</xdr:row>
      <xdr:rowOff>190500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596CB67E-0F20-4D99-9C72-8A97937FA621}"/>
            </a:ext>
          </a:extLst>
        </xdr:cNvPr>
        <xdr:cNvSpPr txBox="1"/>
      </xdr:nvSpPr>
      <xdr:spPr>
        <a:xfrm>
          <a:off x="6638925" y="28403550"/>
          <a:ext cx="3701415" cy="8191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1800" b="1">
              <a:solidFill>
                <a:srgbClr val="FF0000"/>
              </a:solidFill>
            </a:rPr>
            <a:t>"</a:t>
          </a:r>
          <a:r>
            <a:rPr kumimoji="1" lang="en-US" altLang="ja-JP" sz="1800"/>
            <a:t>1:00:00</a:t>
          </a:r>
          <a:r>
            <a:rPr kumimoji="1" lang="en-US" altLang="ja-JP" sz="1800" b="1">
              <a:solidFill>
                <a:srgbClr val="FF0000"/>
              </a:solidFill>
            </a:rPr>
            <a:t>"</a:t>
          </a:r>
          <a:endParaRPr kumimoji="1" lang="ja-JP" altLang="en-US" sz="18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11</xdr:col>
      <xdr:colOff>57150</xdr:colOff>
      <xdr:row>24</xdr:row>
      <xdr:rowOff>190500</xdr:rowOff>
    </xdr:from>
    <xdr:to>
      <xdr:col>15</xdr:col>
      <xdr:colOff>254831</xdr:colOff>
      <xdr:row>40</xdr:row>
      <xdr:rowOff>228138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318A5999-136E-4784-9A0B-B4C0474AAB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067550" y="5676900"/>
          <a:ext cx="3514286" cy="3695238"/>
        </a:xfrm>
        <a:prstGeom prst="rect">
          <a:avLst/>
        </a:prstGeom>
      </xdr:spPr>
    </xdr:pic>
    <xdr:clientData/>
  </xdr:twoCellAnchor>
  <xdr:twoCellAnchor editAs="oneCell">
    <xdr:from>
      <xdr:col>10</xdr:col>
      <xdr:colOff>160020</xdr:colOff>
      <xdr:row>97</xdr:row>
      <xdr:rowOff>7620</xdr:rowOff>
    </xdr:from>
    <xdr:to>
      <xdr:col>11</xdr:col>
      <xdr:colOff>1036320</xdr:colOff>
      <xdr:row>102</xdr:row>
      <xdr:rowOff>182880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D9B01C6D-72C5-4476-882F-88CB4CD5E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3740" y="20124420"/>
          <a:ext cx="1973580" cy="1318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213360</xdr:colOff>
      <xdr:row>124</xdr:row>
      <xdr:rowOff>106680</xdr:rowOff>
    </xdr:from>
    <xdr:to>
      <xdr:col>15</xdr:col>
      <xdr:colOff>91440</xdr:colOff>
      <xdr:row>131</xdr:row>
      <xdr:rowOff>76200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E92F9E05-57D8-4357-B552-1D60C6B67CBC}"/>
            </a:ext>
          </a:extLst>
        </xdr:cNvPr>
        <xdr:cNvGrpSpPr/>
      </xdr:nvGrpSpPr>
      <xdr:grpSpPr>
        <a:xfrm>
          <a:off x="9311640" y="26395680"/>
          <a:ext cx="2087880" cy="1569720"/>
          <a:chOff x="9387840" y="26570940"/>
          <a:chExt cx="1577340" cy="1569720"/>
        </a:xfrm>
      </xdr:grpSpPr>
      <xdr:pic>
        <xdr:nvPicPr>
          <xdr:cNvPr id="28" name="図 27">
            <a:extLst>
              <a:ext uri="{FF2B5EF4-FFF2-40B4-BE49-F238E27FC236}">
                <a16:creationId xmlns:a16="http://schemas.microsoft.com/office/drawing/2014/main" id="{8F473CD1-C480-4E04-9263-271B2E0F63A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387840" y="26906220"/>
            <a:ext cx="1577340" cy="12344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0" name="テキスト ボックス 19">
            <a:extLst>
              <a:ext uri="{FF2B5EF4-FFF2-40B4-BE49-F238E27FC236}">
                <a16:creationId xmlns:a16="http://schemas.microsoft.com/office/drawing/2014/main" id="{985CB734-6555-4953-857F-F37D77FE0B9B}"/>
              </a:ext>
            </a:extLst>
          </xdr:cNvPr>
          <xdr:cNvSpPr txBox="1"/>
        </xdr:nvSpPr>
        <xdr:spPr>
          <a:xfrm>
            <a:off x="9410700" y="26570940"/>
            <a:ext cx="1524000" cy="373380"/>
          </a:xfrm>
          <a:prstGeom prst="rect">
            <a:avLst/>
          </a:prstGeom>
          <a:solidFill>
            <a:schemeClr val="accent2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400" b="1">
                <a:solidFill>
                  <a:srgbClr val="FF0000"/>
                </a:solidFill>
              </a:rPr>
              <a:t>実働時間の書式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2"/>
  <sheetViews>
    <sheetView tabSelected="1" workbookViewId="0">
      <selection activeCell="A3" sqref="A3"/>
    </sheetView>
  </sheetViews>
  <sheetFormatPr defaultColWidth="9" defaultRowHeight="18" customHeight="1"/>
  <cols>
    <col min="1" max="1" width="2.5" style="4" customWidth="1"/>
    <col min="2" max="2" width="8.69921875" style="40" customWidth="1"/>
    <col min="3" max="4" width="14.3984375" style="40" customWidth="1"/>
    <col min="5" max="5" width="10.5" style="40" customWidth="1"/>
    <col min="6" max="6" width="10.19921875" style="40" customWidth="1"/>
    <col min="7" max="8" width="8.69921875" style="40" customWidth="1"/>
    <col min="9" max="9" width="2.3984375" style="40" customWidth="1"/>
    <col min="10" max="10" width="10.09765625" style="40" customWidth="1"/>
    <col min="11" max="12" width="14.3984375" style="40" customWidth="1"/>
    <col min="13" max="13" width="10.19921875" style="40" customWidth="1"/>
    <col min="14" max="14" width="10.09765625" style="40" customWidth="1"/>
    <col min="15" max="16" width="8.69921875" style="40" customWidth="1"/>
    <col min="17" max="17" width="9.09765625" style="40" customWidth="1"/>
    <col min="18" max="18" width="7.09765625" style="40" customWidth="1"/>
    <col min="19" max="16384" width="9" style="40"/>
  </cols>
  <sheetData>
    <row r="1" spans="1:15" ht="18" customHeight="1">
      <c r="A1" s="91" t="s">
        <v>101</v>
      </c>
      <c r="B1" s="91"/>
      <c r="C1" s="91"/>
      <c r="D1" s="91"/>
      <c r="E1" s="91"/>
      <c r="F1" s="91"/>
      <c r="G1" s="91"/>
      <c r="H1" s="91"/>
      <c r="I1" s="91"/>
    </row>
    <row r="10" spans="1:15" ht="18" customHeight="1" thickBot="1">
      <c r="C10" s="92" t="s">
        <v>92</v>
      </c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4"/>
      <c r="O10" s="1"/>
    </row>
    <row r="11" spans="1:15" s="5" customFormat="1" ht="18" customHeight="1" thickTop="1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s="5" customFormat="1" ht="18" customHeight="1">
      <c r="C12" s="95" t="s">
        <v>0</v>
      </c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2"/>
      <c r="O12" s="2"/>
    </row>
    <row r="13" spans="1:15" s="5" customFormat="1" ht="18" customHeight="1"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22" spans="2:14" ht="18" customHeight="1">
      <c r="J22" s="96" t="s">
        <v>1</v>
      </c>
      <c r="K22" s="96"/>
      <c r="L22" s="96"/>
      <c r="M22" s="96"/>
    </row>
    <row r="23" spans="2:14" ht="18" customHeight="1">
      <c r="G23" s="48"/>
    </row>
    <row r="24" spans="2:14" ht="18" customHeight="1" thickBot="1">
      <c r="B24" s="54" t="s">
        <v>2</v>
      </c>
      <c r="C24" s="41" t="s">
        <v>3</v>
      </c>
    </row>
    <row r="25" spans="2:14" ht="18" customHeight="1">
      <c r="D25" s="41"/>
      <c r="E25" s="41"/>
    </row>
    <row r="26" spans="2:14" ht="18" customHeight="1">
      <c r="E26" s="41"/>
    </row>
    <row r="27" spans="2:14" ht="18" customHeight="1">
      <c r="C27" s="6" t="s">
        <v>4</v>
      </c>
      <c r="E27" s="41"/>
      <c r="L27" s="4"/>
      <c r="M27" s="4"/>
      <c r="N27" s="4"/>
    </row>
    <row r="28" spans="2:14" ht="18" customHeight="1">
      <c r="C28" s="42"/>
      <c r="D28" s="42" t="s">
        <v>5</v>
      </c>
      <c r="E28" s="41"/>
    </row>
    <row r="29" spans="2:14" ht="18" customHeight="1">
      <c r="C29" s="43" t="s">
        <v>6</v>
      </c>
      <c r="D29" s="55">
        <v>0.33333333333333331</v>
      </c>
      <c r="E29" s="41"/>
    </row>
    <row r="30" spans="2:14" ht="18" customHeight="1">
      <c r="C30" s="43" t="s">
        <v>7</v>
      </c>
      <c r="D30" s="55">
        <v>0.45833333333333331</v>
      </c>
      <c r="E30" s="41"/>
    </row>
    <row r="31" spans="2:14" ht="18" customHeight="1">
      <c r="C31" s="43" t="s">
        <v>8</v>
      </c>
      <c r="D31" s="55">
        <v>0.5625</v>
      </c>
      <c r="E31" s="41"/>
    </row>
    <row r="32" spans="2:14" ht="18" customHeight="1">
      <c r="C32" s="43" t="s">
        <v>9</v>
      </c>
      <c r="D32" s="55">
        <v>0.22222222222222221</v>
      </c>
    </row>
    <row r="33" spans="3:11" ht="18" customHeight="1">
      <c r="C33" s="43" t="s">
        <v>10</v>
      </c>
      <c r="D33" s="56">
        <f>SUM(D29:D32)</f>
        <v>1.5763888888888888</v>
      </c>
    </row>
    <row r="34" spans="3:11" ht="18" customHeight="1">
      <c r="E34" s="3"/>
      <c r="F34" s="41"/>
    </row>
    <row r="35" spans="3:11" ht="18" customHeight="1">
      <c r="E35" s="41"/>
      <c r="F35" s="41"/>
    </row>
    <row r="36" spans="3:11" ht="18" customHeight="1">
      <c r="C36" s="7" t="s">
        <v>11</v>
      </c>
      <c r="E36" s="44"/>
      <c r="F36" s="45"/>
    </row>
    <row r="37" spans="3:11" ht="18" customHeight="1">
      <c r="C37" s="42"/>
      <c r="D37" s="42" t="s">
        <v>5</v>
      </c>
      <c r="E37" s="44"/>
      <c r="F37" s="45"/>
      <c r="J37" s="42"/>
      <c r="K37" s="42" t="s">
        <v>5</v>
      </c>
    </row>
    <row r="38" spans="3:11" ht="18" customHeight="1">
      <c r="C38" s="43" t="s">
        <v>6</v>
      </c>
      <c r="D38" s="55">
        <v>0.33333333333333331</v>
      </c>
      <c r="E38" s="44"/>
      <c r="F38" s="45"/>
      <c r="J38" s="43" t="s">
        <v>6</v>
      </c>
      <c r="K38" s="55">
        <v>0.33333333333333331</v>
      </c>
    </row>
    <row r="39" spans="3:11" ht="18" customHeight="1">
      <c r="C39" s="43" t="s">
        <v>7</v>
      </c>
      <c r="D39" s="55">
        <v>0.45833333333333331</v>
      </c>
      <c r="E39" s="44"/>
      <c r="F39" s="45"/>
      <c r="J39" s="43" t="s">
        <v>7</v>
      </c>
      <c r="K39" s="55">
        <v>0.45833333333333331</v>
      </c>
    </row>
    <row r="40" spans="3:11" ht="18" customHeight="1">
      <c r="C40" s="43" t="s">
        <v>8</v>
      </c>
      <c r="D40" s="55">
        <v>0.5625</v>
      </c>
      <c r="E40" s="44"/>
      <c r="F40" s="46"/>
      <c r="J40" s="43" t="s">
        <v>8</v>
      </c>
      <c r="K40" s="55">
        <v>0.5625</v>
      </c>
    </row>
    <row r="41" spans="3:11" ht="18" customHeight="1">
      <c r="C41" s="43" t="s">
        <v>9</v>
      </c>
      <c r="D41" s="55">
        <v>0.22222222222222221</v>
      </c>
      <c r="J41" s="43" t="s">
        <v>9</v>
      </c>
      <c r="K41" s="55">
        <v>0.22222222222222221</v>
      </c>
    </row>
    <row r="42" spans="3:11" ht="18" customHeight="1">
      <c r="C42" s="43" t="s">
        <v>10</v>
      </c>
      <c r="D42" s="57">
        <f>SUM(D38:D41)</f>
        <v>1.5763888888888888</v>
      </c>
      <c r="J42" s="43" t="s">
        <v>10</v>
      </c>
      <c r="K42" s="58"/>
    </row>
    <row r="50" spans="2:13" ht="18" customHeight="1">
      <c r="B50" s="98" t="s">
        <v>95</v>
      </c>
      <c r="C50" s="98"/>
      <c r="D50" s="98"/>
      <c r="E50" s="98"/>
      <c r="J50" s="98" t="s">
        <v>95</v>
      </c>
      <c r="K50" s="98"/>
      <c r="L50" s="98"/>
      <c r="M50" s="98"/>
    </row>
    <row r="52" spans="2:13" ht="18" customHeight="1">
      <c r="J52" s="97" t="s">
        <v>1</v>
      </c>
      <c r="K52" s="97"/>
      <c r="L52" s="97"/>
      <c r="M52" s="97"/>
    </row>
    <row r="54" spans="2:13" ht="18" customHeight="1">
      <c r="B54" s="4" t="s">
        <v>12</v>
      </c>
      <c r="C54" s="4" t="s">
        <v>13</v>
      </c>
      <c r="I54" s="4" t="s">
        <v>12</v>
      </c>
      <c r="J54" s="4" t="s">
        <v>13</v>
      </c>
    </row>
    <row r="57" spans="2:13" ht="18" customHeight="1">
      <c r="C57" s="5" t="s">
        <v>14</v>
      </c>
      <c r="D57" s="5"/>
      <c r="F57" s="47"/>
      <c r="J57" s="5" t="s">
        <v>15</v>
      </c>
      <c r="K57" s="5"/>
      <c r="M57" s="47"/>
    </row>
    <row r="58" spans="2:13" ht="18" customHeight="1">
      <c r="C58" s="65" t="s">
        <v>16</v>
      </c>
      <c r="D58" s="65" t="s">
        <v>17</v>
      </c>
      <c r="E58" s="65" t="s">
        <v>18</v>
      </c>
      <c r="F58" s="65" t="s">
        <v>5</v>
      </c>
      <c r="J58" s="65" t="s">
        <v>16</v>
      </c>
      <c r="K58" s="65" t="s">
        <v>17</v>
      </c>
      <c r="L58" s="65" t="s">
        <v>18</v>
      </c>
      <c r="M58" s="65" t="s">
        <v>5</v>
      </c>
    </row>
    <row r="59" spans="2:13" ht="18" customHeight="1">
      <c r="C59" s="9">
        <f ca="1">TODAY()</f>
        <v>44123</v>
      </c>
      <c r="D59" s="61">
        <v>0.41666666666666669</v>
      </c>
      <c r="E59" s="61">
        <v>0.66666666666666663</v>
      </c>
      <c r="F59" s="62">
        <f>E59-D59</f>
        <v>0.24999999999999994</v>
      </c>
      <c r="G59" s="48"/>
      <c r="J59" s="9">
        <f ca="1">TODAY()</f>
        <v>44123</v>
      </c>
      <c r="K59" s="61">
        <v>0.41666666666666669</v>
      </c>
      <c r="L59" s="61">
        <v>0.66666666666666663</v>
      </c>
      <c r="M59" s="64"/>
    </row>
    <row r="60" spans="2:13" ht="18" customHeight="1">
      <c r="C60" s="9">
        <f ca="1">C59+1</f>
        <v>44124</v>
      </c>
      <c r="D60" s="61">
        <v>0.45833333333333331</v>
      </c>
      <c r="E60" s="61">
        <v>0.75</v>
      </c>
      <c r="F60" s="62">
        <f t="shared" ref="F60:F70" si="0">E60-D60</f>
        <v>0.29166666666666669</v>
      </c>
      <c r="G60" s="48"/>
      <c r="J60" s="9">
        <f ca="1">J59+1</f>
        <v>44124</v>
      </c>
      <c r="K60" s="61">
        <v>0.45833333333333331</v>
      </c>
      <c r="L60" s="61">
        <v>0.75</v>
      </c>
      <c r="M60" s="64"/>
    </row>
    <row r="61" spans="2:13" ht="18" customHeight="1">
      <c r="C61" s="9">
        <f t="shared" ref="C61:C70" ca="1" si="1">C60+1</f>
        <v>44125</v>
      </c>
      <c r="D61" s="63"/>
      <c r="E61" s="63"/>
      <c r="F61" s="62">
        <f t="shared" si="0"/>
        <v>0</v>
      </c>
      <c r="G61" s="48"/>
      <c r="J61" s="9">
        <f t="shared" ref="J61:J70" ca="1" si="2">J60+1</f>
        <v>44125</v>
      </c>
      <c r="K61" s="63"/>
      <c r="L61" s="63"/>
      <c r="M61" s="64"/>
    </row>
    <row r="62" spans="2:13" ht="18" customHeight="1">
      <c r="C62" s="9">
        <f t="shared" ca="1" si="1"/>
        <v>44126</v>
      </c>
      <c r="D62" s="61">
        <v>0.60416666666666663</v>
      </c>
      <c r="E62" s="61">
        <v>0.85416666666666663</v>
      </c>
      <c r="F62" s="62">
        <f t="shared" si="0"/>
        <v>0.25</v>
      </c>
      <c r="G62" s="48"/>
      <c r="J62" s="9">
        <f t="shared" ca="1" si="2"/>
        <v>44126</v>
      </c>
      <c r="K62" s="61">
        <v>0.60416666666666663</v>
      </c>
      <c r="L62" s="61">
        <v>0.85416666666666663</v>
      </c>
      <c r="M62" s="64"/>
    </row>
    <row r="63" spans="2:13" ht="18" customHeight="1">
      <c r="C63" s="9">
        <f t="shared" ca="1" si="1"/>
        <v>44127</v>
      </c>
      <c r="D63" s="63"/>
      <c r="E63" s="63"/>
      <c r="F63" s="62">
        <f t="shared" si="0"/>
        <v>0</v>
      </c>
      <c r="G63" s="48"/>
      <c r="J63" s="9">
        <f t="shared" ca="1" si="2"/>
        <v>44127</v>
      </c>
      <c r="K63" s="63"/>
      <c r="L63" s="63"/>
      <c r="M63" s="64"/>
    </row>
    <row r="64" spans="2:13" ht="18" customHeight="1">
      <c r="C64" s="9">
        <f t="shared" ca="1" si="1"/>
        <v>44128</v>
      </c>
      <c r="D64" s="61">
        <v>0.41666666666666669</v>
      </c>
      <c r="E64" s="61">
        <v>0.66666666666666663</v>
      </c>
      <c r="F64" s="62">
        <f t="shared" si="0"/>
        <v>0.24999999999999994</v>
      </c>
      <c r="G64" s="48"/>
      <c r="J64" s="9">
        <f t="shared" ca="1" si="2"/>
        <v>44128</v>
      </c>
      <c r="K64" s="61">
        <v>0.41666666666666669</v>
      </c>
      <c r="L64" s="61">
        <v>0.66666666666666663</v>
      </c>
      <c r="M64" s="64"/>
    </row>
    <row r="65" spans="3:13" ht="18" customHeight="1">
      <c r="C65" s="9">
        <f t="shared" ca="1" si="1"/>
        <v>44129</v>
      </c>
      <c r="D65" s="61">
        <v>0.4375</v>
      </c>
      <c r="E65" s="61">
        <v>0.64583333333333337</v>
      </c>
      <c r="F65" s="62">
        <f t="shared" si="0"/>
        <v>0.20833333333333337</v>
      </c>
      <c r="G65" s="48"/>
      <c r="J65" s="9">
        <f t="shared" ca="1" si="2"/>
        <v>44129</v>
      </c>
      <c r="K65" s="61">
        <v>0.4375</v>
      </c>
      <c r="L65" s="61">
        <v>0.64583333333333337</v>
      </c>
      <c r="M65" s="64"/>
    </row>
    <row r="66" spans="3:13" ht="18" customHeight="1">
      <c r="C66" s="9">
        <f t="shared" ca="1" si="1"/>
        <v>44130</v>
      </c>
      <c r="D66" s="61">
        <v>0.41666666666666669</v>
      </c>
      <c r="E66" s="61">
        <v>0.70833333333333337</v>
      </c>
      <c r="F66" s="62">
        <f t="shared" si="0"/>
        <v>0.29166666666666669</v>
      </c>
      <c r="G66" s="48"/>
      <c r="J66" s="9">
        <f t="shared" ca="1" si="2"/>
        <v>44130</v>
      </c>
      <c r="K66" s="61">
        <v>0.41666666666666669</v>
      </c>
      <c r="L66" s="61">
        <v>0.70833333333333337</v>
      </c>
      <c r="M66" s="64"/>
    </row>
    <row r="67" spans="3:13" ht="18" customHeight="1">
      <c r="C67" s="9">
        <f t="shared" ca="1" si="1"/>
        <v>44131</v>
      </c>
      <c r="D67" s="61">
        <v>0.54166666666666663</v>
      </c>
      <c r="E67" s="61">
        <v>0.89583333333333337</v>
      </c>
      <c r="F67" s="62">
        <f t="shared" si="0"/>
        <v>0.35416666666666674</v>
      </c>
      <c r="G67" s="48"/>
      <c r="J67" s="9">
        <f t="shared" ca="1" si="2"/>
        <v>44131</v>
      </c>
      <c r="K67" s="61">
        <v>0.54166666666666663</v>
      </c>
      <c r="L67" s="61">
        <v>0.89583333333333337</v>
      </c>
      <c r="M67" s="64"/>
    </row>
    <row r="68" spans="3:13" ht="18" customHeight="1">
      <c r="C68" s="9">
        <f t="shared" ca="1" si="1"/>
        <v>44132</v>
      </c>
      <c r="D68" s="61">
        <v>0.41666666666666669</v>
      </c>
      <c r="E68" s="61">
        <v>0.79166666666666663</v>
      </c>
      <c r="F68" s="62">
        <f t="shared" si="0"/>
        <v>0.37499999999999994</v>
      </c>
      <c r="G68" s="48"/>
      <c r="J68" s="9">
        <f t="shared" ca="1" si="2"/>
        <v>44132</v>
      </c>
      <c r="K68" s="61">
        <v>0.41666666666666669</v>
      </c>
      <c r="L68" s="61">
        <v>0.79166666666666663</v>
      </c>
      <c r="M68" s="64"/>
    </row>
    <row r="69" spans="3:13" ht="18" customHeight="1">
      <c r="C69" s="9">
        <f t="shared" ca="1" si="1"/>
        <v>44133</v>
      </c>
      <c r="D69" s="63"/>
      <c r="E69" s="63"/>
      <c r="F69" s="62">
        <f t="shared" si="0"/>
        <v>0</v>
      </c>
      <c r="G69" s="48"/>
      <c r="J69" s="9">
        <f t="shared" ca="1" si="2"/>
        <v>44133</v>
      </c>
      <c r="K69" s="63"/>
      <c r="L69" s="63"/>
      <c r="M69" s="64"/>
    </row>
    <row r="70" spans="3:13" ht="18" customHeight="1">
      <c r="C70" s="9">
        <f t="shared" ca="1" si="1"/>
        <v>44134</v>
      </c>
      <c r="D70" s="61">
        <v>0.45833333333333331</v>
      </c>
      <c r="E70" s="61">
        <v>0.72916666666666663</v>
      </c>
      <c r="F70" s="62">
        <f t="shared" si="0"/>
        <v>0.27083333333333331</v>
      </c>
      <c r="G70" s="48"/>
      <c r="J70" s="9">
        <f t="shared" ca="1" si="2"/>
        <v>44134</v>
      </c>
      <c r="K70" s="61">
        <v>0.45833333333333331</v>
      </c>
      <c r="L70" s="61">
        <v>0.72916666666666663</v>
      </c>
      <c r="M70" s="64"/>
    </row>
    <row r="71" spans="3:13" ht="18" customHeight="1">
      <c r="C71" s="49" t="s">
        <v>19</v>
      </c>
      <c r="D71" s="50"/>
      <c r="E71" s="50"/>
      <c r="F71" s="66">
        <f>SUM(F59:F70)</f>
        <v>2.541666666666667</v>
      </c>
      <c r="G71" s="48"/>
      <c r="J71" s="49" t="s">
        <v>19</v>
      </c>
      <c r="K71" s="50"/>
      <c r="L71" s="50"/>
      <c r="M71" s="67"/>
    </row>
    <row r="75" spans="3:13" ht="18" hidden="1" customHeight="1"/>
    <row r="76" spans="3:13" ht="18" hidden="1" customHeight="1"/>
    <row r="77" spans="3:13" ht="18" hidden="1" customHeight="1"/>
    <row r="78" spans="3:13" ht="18" hidden="1" customHeight="1"/>
    <row r="79" spans="3:13" ht="18" hidden="1" customHeight="1"/>
    <row r="80" spans="3:13" ht="18" hidden="1" customHeight="1"/>
    <row r="81" spans="2:14" ht="18" hidden="1" customHeight="1"/>
    <row r="82" spans="2:14" ht="18" hidden="1" customHeight="1"/>
    <row r="83" spans="2:14" ht="18" hidden="1" customHeight="1"/>
    <row r="86" spans="2:14" ht="18" customHeight="1">
      <c r="B86" s="4" t="s">
        <v>20</v>
      </c>
      <c r="C86" s="4" t="s">
        <v>93</v>
      </c>
      <c r="I86" s="4" t="s">
        <v>20</v>
      </c>
      <c r="J86" s="4" t="s">
        <v>93</v>
      </c>
    </row>
    <row r="87" spans="2:14" ht="18" customHeight="1">
      <c r="C87" s="40" t="s">
        <v>21</v>
      </c>
      <c r="J87" s="40" t="s">
        <v>21</v>
      </c>
    </row>
    <row r="90" spans="2:14" ht="18" customHeight="1">
      <c r="C90" s="68" t="s">
        <v>22</v>
      </c>
      <c r="K90" s="68" t="s">
        <v>22</v>
      </c>
    </row>
    <row r="93" spans="2:14" ht="18" customHeight="1">
      <c r="B93" s="89"/>
      <c r="C93" s="89" t="s">
        <v>23</v>
      </c>
      <c r="D93" s="89" t="s">
        <v>24</v>
      </c>
      <c r="E93" s="89" t="s">
        <v>25</v>
      </c>
      <c r="F93" s="89" t="s">
        <v>26</v>
      </c>
      <c r="J93" s="89"/>
      <c r="K93" s="89" t="s">
        <v>23</v>
      </c>
      <c r="L93" s="89" t="s">
        <v>24</v>
      </c>
      <c r="M93" s="89" t="s">
        <v>25</v>
      </c>
      <c r="N93" s="89" t="s">
        <v>26</v>
      </c>
    </row>
    <row r="94" spans="2:14" ht="18" customHeight="1">
      <c r="B94" s="49" t="s">
        <v>27</v>
      </c>
      <c r="C94" s="99">
        <v>27912</v>
      </c>
      <c r="D94" s="99">
        <v>34790</v>
      </c>
      <c r="E94" s="70">
        <f ca="1">DATEDIF(C94,TODAY(),"Y")</f>
        <v>44</v>
      </c>
      <c r="F94" s="71">
        <f ca="1">DATEDIF(D94,TODAY(),"Y")</f>
        <v>25</v>
      </c>
      <c r="J94" s="49" t="s">
        <v>28</v>
      </c>
      <c r="K94" s="51">
        <v>27912</v>
      </c>
      <c r="L94" s="51">
        <v>34790</v>
      </c>
      <c r="M94" s="69"/>
      <c r="N94" s="69"/>
    </row>
    <row r="95" spans="2:14" ht="18" customHeight="1">
      <c r="B95" s="49" t="s">
        <v>29</v>
      </c>
      <c r="C95" s="99">
        <v>29593</v>
      </c>
      <c r="D95" s="99">
        <v>36617</v>
      </c>
      <c r="E95" s="70">
        <f t="shared" ref="E95:F97" ca="1" si="3">DATEDIF(C95,TODAY(),"Y")</f>
        <v>39</v>
      </c>
      <c r="F95" s="71">
        <f t="shared" ca="1" si="3"/>
        <v>20</v>
      </c>
      <c r="J95" s="49" t="s">
        <v>30</v>
      </c>
      <c r="K95" s="51">
        <v>29593</v>
      </c>
      <c r="L95" s="51">
        <v>36617</v>
      </c>
      <c r="M95" s="69"/>
      <c r="N95" s="69"/>
    </row>
    <row r="96" spans="2:14" ht="18" customHeight="1">
      <c r="B96" s="49" t="s">
        <v>31</v>
      </c>
      <c r="C96" s="99">
        <v>20337</v>
      </c>
      <c r="D96" s="99">
        <v>26755</v>
      </c>
      <c r="E96" s="70">
        <f t="shared" ca="1" si="3"/>
        <v>65</v>
      </c>
      <c r="F96" s="71">
        <f t="shared" ca="1" si="3"/>
        <v>47</v>
      </c>
      <c r="J96" s="49" t="s">
        <v>32</v>
      </c>
      <c r="K96" s="51">
        <v>20337</v>
      </c>
      <c r="L96" s="51">
        <v>26755</v>
      </c>
      <c r="M96" s="69"/>
      <c r="N96" s="69"/>
    </row>
    <row r="97" spans="2:14" ht="18" customHeight="1">
      <c r="B97" s="49" t="s">
        <v>33</v>
      </c>
      <c r="C97" s="99">
        <v>22404</v>
      </c>
      <c r="D97" s="99">
        <v>31138</v>
      </c>
      <c r="E97" s="70">
        <f t="shared" ca="1" si="3"/>
        <v>59</v>
      </c>
      <c r="F97" s="71">
        <f t="shared" ca="1" si="3"/>
        <v>35</v>
      </c>
      <c r="J97" s="49" t="s">
        <v>33</v>
      </c>
      <c r="K97" s="51">
        <v>22404</v>
      </c>
      <c r="L97" s="51">
        <v>31138</v>
      </c>
      <c r="M97" s="69"/>
      <c r="N97" s="69"/>
    </row>
    <row r="103" spans="2:14" ht="18" customHeight="1" thickBot="1"/>
    <row r="104" spans="2:14" ht="18" customHeight="1" thickTop="1">
      <c r="C104" s="10" t="s">
        <v>34</v>
      </c>
      <c r="D104" s="11" t="s">
        <v>35</v>
      </c>
      <c r="E104" s="12"/>
      <c r="F104" s="13" t="s">
        <v>36</v>
      </c>
      <c r="J104" s="10" t="s">
        <v>34</v>
      </c>
      <c r="K104" s="11" t="s">
        <v>35</v>
      </c>
      <c r="L104" s="14"/>
      <c r="M104" s="13" t="s">
        <v>36</v>
      </c>
    </row>
    <row r="105" spans="2:14" ht="18" customHeight="1">
      <c r="C105" s="15" t="s">
        <v>37</v>
      </c>
      <c r="D105" s="16" t="s">
        <v>38</v>
      </c>
      <c r="E105" s="17"/>
      <c r="F105" s="18">
        <v>3</v>
      </c>
      <c r="J105" s="19" t="s">
        <v>39</v>
      </c>
      <c r="K105" s="20" t="s">
        <v>40</v>
      </c>
      <c r="L105" s="21"/>
      <c r="M105" s="18">
        <v>88</v>
      </c>
    </row>
    <row r="106" spans="2:14" ht="18" customHeight="1">
      <c r="C106" s="22" t="s">
        <v>41</v>
      </c>
      <c r="D106" s="23" t="s">
        <v>42</v>
      </c>
      <c r="E106" s="24"/>
      <c r="F106" s="25" t="s">
        <v>43</v>
      </c>
      <c r="J106" s="26" t="s">
        <v>44</v>
      </c>
      <c r="K106" s="20" t="s">
        <v>45</v>
      </c>
      <c r="L106" s="27"/>
      <c r="M106" s="28">
        <v>8</v>
      </c>
    </row>
    <row r="107" spans="2:14" ht="18" customHeight="1">
      <c r="C107" s="22" t="s">
        <v>46</v>
      </c>
      <c r="D107" s="23" t="s">
        <v>47</v>
      </c>
      <c r="E107" s="24"/>
      <c r="F107" s="28">
        <v>7</v>
      </c>
      <c r="J107" s="26" t="s">
        <v>48</v>
      </c>
      <c r="K107" s="29" t="s">
        <v>49</v>
      </c>
      <c r="L107" s="27"/>
      <c r="M107" s="28" t="s">
        <v>50</v>
      </c>
    </row>
    <row r="108" spans="2:14" ht="18" customHeight="1">
      <c r="C108" s="22" t="s">
        <v>51</v>
      </c>
      <c r="D108" s="23" t="s">
        <v>52</v>
      </c>
      <c r="E108" s="24"/>
      <c r="F108" s="25" t="s">
        <v>53</v>
      </c>
      <c r="J108" s="26" t="s">
        <v>54</v>
      </c>
      <c r="K108" s="29" t="s">
        <v>55</v>
      </c>
      <c r="L108" s="27"/>
      <c r="M108" s="28" t="s">
        <v>56</v>
      </c>
    </row>
    <row r="109" spans="2:14" ht="18" customHeight="1">
      <c r="C109" s="22" t="s">
        <v>57</v>
      </c>
      <c r="D109" s="23" t="s">
        <v>58</v>
      </c>
      <c r="E109" s="24"/>
      <c r="F109" s="28" t="s">
        <v>59</v>
      </c>
      <c r="J109" s="26" t="s">
        <v>60</v>
      </c>
      <c r="K109" s="29" t="s">
        <v>61</v>
      </c>
      <c r="L109" s="27"/>
      <c r="M109" s="28" t="s">
        <v>62</v>
      </c>
    </row>
    <row r="110" spans="2:14" ht="18" customHeight="1">
      <c r="C110" s="22" t="s">
        <v>63</v>
      </c>
      <c r="D110" s="23" t="s">
        <v>64</v>
      </c>
      <c r="E110" s="24"/>
      <c r="F110" s="28" t="s">
        <v>65</v>
      </c>
      <c r="J110" s="26" t="s">
        <v>66</v>
      </c>
      <c r="K110" s="29" t="s">
        <v>67</v>
      </c>
      <c r="L110" s="27"/>
      <c r="M110" s="28">
        <v>9</v>
      </c>
    </row>
    <row r="111" spans="2:14" ht="18" customHeight="1">
      <c r="C111" s="22" t="s">
        <v>68</v>
      </c>
      <c r="D111" s="23" t="s">
        <v>69</v>
      </c>
      <c r="E111" s="24"/>
      <c r="F111" s="28" t="s">
        <v>70</v>
      </c>
      <c r="J111" s="26" t="s">
        <v>71</v>
      </c>
      <c r="K111" s="29" t="s">
        <v>72</v>
      </c>
      <c r="L111" s="27"/>
      <c r="M111" s="25" t="s">
        <v>73</v>
      </c>
    </row>
    <row r="112" spans="2:14" ht="18" customHeight="1" thickBot="1">
      <c r="C112" s="30" t="s">
        <v>74</v>
      </c>
      <c r="D112" s="31" t="s">
        <v>75</v>
      </c>
      <c r="E112" s="32"/>
      <c r="F112" s="33" t="s">
        <v>76</v>
      </c>
      <c r="J112" s="34"/>
      <c r="K112" s="35"/>
      <c r="L112" s="32"/>
      <c r="M112" s="90"/>
    </row>
    <row r="113" spans="2:13" ht="18" customHeight="1" thickTop="1"/>
    <row r="115" spans="2:13" ht="18" customHeight="1">
      <c r="B115" s="8" t="s">
        <v>77</v>
      </c>
      <c r="C115" s="8"/>
      <c r="D115" s="8"/>
      <c r="E115" s="8"/>
      <c r="I115" s="8" t="s">
        <v>77</v>
      </c>
      <c r="J115" s="8"/>
      <c r="K115" s="8"/>
      <c r="L115" s="8"/>
    </row>
    <row r="116" spans="2:13" ht="18" customHeight="1">
      <c r="C116" s="40" t="s">
        <v>102</v>
      </c>
      <c r="E116" s="40" t="s">
        <v>103</v>
      </c>
      <c r="J116" s="40" t="s">
        <v>102</v>
      </c>
      <c r="L116" s="40" t="s">
        <v>103</v>
      </c>
    </row>
    <row r="117" spans="2:13" ht="18" customHeight="1">
      <c r="C117" s="100">
        <v>34475</v>
      </c>
      <c r="D117" s="5" t="s">
        <v>78</v>
      </c>
      <c r="E117" s="73">
        <v>45128</v>
      </c>
      <c r="F117" s="5" t="s">
        <v>79</v>
      </c>
      <c r="G117" s="5"/>
      <c r="H117" s="5"/>
      <c r="I117" s="5"/>
      <c r="J117" s="73">
        <v>30823</v>
      </c>
      <c r="K117" s="5" t="s">
        <v>78</v>
      </c>
      <c r="L117" s="73">
        <v>45128</v>
      </c>
      <c r="M117" s="5" t="s">
        <v>79</v>
      </c>
    </row>
    <row r="118" spans="2:13" ht="18" customHeight="1">
      <c r="F118" s="36"/>
      <c r="M118" s="36"/>
    </row>
    <row r="119" spans="2:13" ht="18" customHeight="1">
      <c r="C119" s="72">
        <f>DATEDIF($C$117,$E$117,"D")</f>
        <v>10653</v>
      </c>
      <c r="D119" s="40" t="s">
        <v>80</v>
      </c>
      <c r="E119" s="52" t="s">
        <v>98</v>
      </c>
      <c r="K119" s="72"/>
      <c r="L119" s="40" t="s">
        <v>80</v>
      </c>
    </row>
    <row r="120" spans="2:13" ht="18" customHeight="1">
      <c r="C120" s="72">
        <f>DATEDIF($C$117,$E$117,"M")</f>
        <v>350</v>
      </c>
      <c r="D120" s="40" t="s">
        <v>81</v>
      </c>
      <c r="E120" s="52" t="s">
        <v>99</v>
      </c>
      <c r="K120" s="72"/>
      <c r="L120" s="40" t="s">
        <v>81</v>
      </c>
    </row>
    <row r="121" spans="2:13" ht="18" customHeight="1">
      <c r="C121" s="72">
        <f>DATEDIF($C$117,$E$117,"Y")</f>
        <v>29</v>
      </c>
      <c r="D121" s="40" t="s">
        <v>82</v>
      </c>
      <c r="E121" s="52" t="s">
        <v>100</v>
      </c>
      <c r="K121" s="72"/>
      <c r="L121" s="40" t="s">
        <v>82</v>
      </c>
    </row>
    <row r="123" spans="2:13" ht="18" customHeight="1">
      <c r="J123" s="37" t="s">
        <v>83</v>
      </c>
    </row>
    <row r="126" spans="2:13" ht="18" customHeight="1">
      <c r="B126" s="8" t="s">
        <v>84</v>
      </c>
      <c r="C126" s="8"/>
      <c r="D126" s="8"/>
      <c r="E126" s="8"/>
      <c r="I126" s="8" t="s">
        <v>84</v>
      </c>
      <c r="J126" s="8"/>
      <c r="K126" s="8"/>
      <c r="L126" s="8"/>
    </row>
    <row r="128" spans="2:13" ht="18" customHeight="1">
      <c r="B128" s="4" t="s">
        <v>85</v>
      </c>
      <c r="C128" s="38" t="s">
        <v>86</v>
      </c>
      <c r="I128" s="4" t="s">
        <v>85</v>
      </c>
      <c r="J128" s="38" t="s">
        <v>86</v>
      </c>
    </row>
    <row r="130" spans="2:13" ht="18" customHeight="1">
      <c r="C130" s="78" t="s">
        <v>87</v>
      </c>
      <c r="D130" s="74">
        <v>1000</v>
      </c>
      <c r="E130" s="39"/>
      <c r="F130" s="39"/>
      <c r="G130" s="39"/>
      <c r="K130" s="78" t="s">
        <v>87</v>
      </c>
      <c r="L130" s="74">
        <v>1000</v>
      </c>
    </row>
    <row r="131" spans="2:13" ht="18" customHeight="1">
      <c r="C131" s="78" t="s">
        <v>88</v>
      </c>
      <c r="D131" s="75">
        <v>0.30555555555555552</v>
      </c>
      <c r="E131" s="39"/>
      <c r="F131" s="39"/>
      <c r="G131" s="39"/>
      <c r="K131" s="78" t="s">
        <v>88</v>
      </c>
      <c r="L131" s="75">
        <v>0.30555555555555552</v>
      </c>
    </row>
    <row r="132" spans="2:13" ht="18" customHeight="1">
      <c r="C132" s="39"/>
      <c r="D132" s="39"/>
      <c r="F132" s="39"/>
      <c r="G132" s="39"/>
      <c r="K132" s="39"/>
      <c r="L132" s="39"/>
    </row>
    <row r="133" spans="2:13" ht="18" customHeight="1">
      <c r="C133" s="39" t="s">
        <v>89</v>
      </c>
      <c r="D133" s="76">
        <f>D131/"1:00:00"*D130</f>
        <v>7333.333333333333</v>
      </c>
      <c r="F133" s="39"/>
      <c r="G133" s="39"/>
      <c r="K133" s="39" t="s">
        <v>89</v>
      </c>
      <c r="L133" s="77"/>
    </row>
    <row r="134" spans="2:13" ht="18" customHeight="1">
      <c r="C134" s="39"/>
      <c r="F134" s="39"/>
      <c r="G134" s="39"/>
    </row>
    <row r="135" spans="2:13" ht="18" customHeight="1">
      <c r="C135" s="39"/>
      <c r="F135" s="39"/>
      <c r="G135" s="39"/>
    </row>
    <row r="137" spans="2:13" ht="18" customHeight="1">
      <c r="M137" s="53"/>
    </row>
    <row r="141" spans="2:13" ht="18" customHeight="1">
      <c r="C141" s="4"/>
    </row>
    <row r="142" spans="2:13" ht="18" customHeight="1">
      <c r="B142" s="4" t="s">
        <v>90</v>
      </c>
      <c r="C142" s="38" t="s">
        <v>91</v>
      </c>
      <c r="I142" s="4" t="s">
        <v>90</v>
      </c>
      <c r="J142" s="38" t="s">
        <v>91</v>
      </c>
    </row>
    <row r="143" spans="2:13" ht="18" customHeight="1">
      <c r="C143" s="7" t="s">
        <v>94</v>
      </c>
      <c r="J143" s="7" t="s">
        <v>94</v>
      </c>
    </row>
    <row r="144" spans="2:13" ht="18" customHeight="1">
      <c r="F144" s="80">
        <f>SUM(F150:F161)/"1:00:00"*980</f>
        <v>59780.000000000007</v>
      </c>
      <c r="M144" s="64"/>
    </row>
    <row r="148" spans="3:13" ht="18" customHeight="1">
      <c r="C148" s="40" t="s">
        <v>97</v>
      </c>
      <c r="F148" s="47"/>
      <c r="J148" s="40" t="s">
        <v>97</v>
      </c>
      <c r="M148" s="47"/>
    </row>
    <row r="149" spans="3:13" ht="18" customHeight="1">
      <c r="C149" s="79" t="s">
        <v>16</v>
      </c>
      <c r="D149" s="79" t="s">
        <v>17</v>
      </c>
      <c r="E149" s="79" t="s">
        <v>18</v>
      </c>
      <c r="F149" s="79" t="s">
        <v>5</v>
      </c>
      <c r="J149" s="79" t="s">
        <v>16</v>
      </c>
      <c r="K149" s="79" t="s">
        <v>17</v>
      </c>
      <c r="L149" s="79" t="s">
        <v>18</v>
      </c>
      <c r="M149" s="79" t="s">
        <v>5</v>
      </c>
    </row>
    <row r="150" spans="3:13" ht="18" customHeight="1">
      <c r="C150" s="81">
        <f ca="1">TODAY()</f>
        <v>44123</v>
      </c>
      <c r="D150" s="59">
        <v>0.41666666666666669</v>
      </c>
      <c r="E150" s="59">
        <v>0.66666666666666663</v>
      </c>
      <c r="F150" s="82">
        <f>E150-D150</f>
        <v>0.24999999999999994</v>
      </c>
      <c r="J150" s="81">
        <f ca="1">TODAY()</f>
        <v>44123</v>
      </c>
      <c r="K150" s="59">
        <v>0.41666666666666669</v>
      </c>
      <c r="L150" s="59">
        <v>0.66666666666666663</v>
      </c>
      <c r="M150" s="82"/>
    </row>
    <row r="151" spans="3:13" ht="18" customHeight="1">
      <c r="C151" s="85">
        <f ca="1">C150+1</f>
        <v>44124</v>
      </c>
      <c r="D151" s="59">
        <v>0.45833333333333331</v>
      </c>
      <c r="E151" s="59">
        <v>0.75</v>
      </c>
      <c r="F151" s="82">
        <f t="shared" ref="F151:F161" si="4">E151-D151</f>
        <v>0.29166666666666669</v>
      </c>
      <c r="J151" s="101"/>
      <c r="K151" s="59">
        <v>0.45833333333333331</v>
      </c>
      <c r="L151" s="59">
        <v>0.75</v>
      </c>
      <c r="M151" s="82"/>
    </row>
    <row r="152" spans="3:13" ht="18" customHeight="1">
      <c r="C152" s="85">
        <f t="shared" ref="C152:C161" ca="1" si="5">C151+1</f>
        <v>44125</v>
      </c>
      <c r="D152" s="60"/>
      <c r="E152" s="60"/>
      <c r="F152" s="82">
        <f t="shared" si="4"/>
        <v>0</v>
      </c>
      <c r="J152" s="101"/>
      <c r="K152" s="60"/>
      <c r="L152" s="60"/>
      <c r="M152" s="82"/>
    </row>
    <row r="153" spans="3:13" ht="18" customHeight="1">
      <c r="C153" s="85">
        <f t="shared" ca="1" si="5"/>
        <v>44126</v>
      </c>
      <c r="D153" s="59">
        <v>0.60416666666666663</v>
      </c>
      <c r="E153" s="59">
        <v>0.85416666666666663</v>
      </c>
      <c r="F153" s="82">
        <f t="shared" si="4"/>
        <v>0.25</v>
      </c>
      <c r="J153" s="101"/>
      <c r="K153" s="59">
        <v>0.60416666666666663</v>
      </c>
      <c r="L153" s="59">
        <v>0.85416666666666663</v>
      </c>
      <c r="M153" s="82"/>
    </row>
    <row r="154" spans="3:13" ht="18" customHeight="1">
      <c r="C154" s="85">
        <f t="shared" ca="1" si="5"/>
        <v>44127</v>
      </c>
      <c r="D154" s="60"/>
      <c r="E154" s="60"/>
      <c r="F154" s="82">
        <f t="shared" si="4"/>
        <v>0</v>
      </c>
      <c r="J154" s="101"/>
      <c r="K154" s="60"/>
      <c r="L154" s="60"/>
      <c r="M154" s="82"/>
    </row>
    <row r="155" spans="3:13" ht="18" customHeight="1">
      <c r="C155" s="85">
        <f t="shared" ca="1" si="5"/>
        <v>44128</v>
      </c>
      <c r="D155" s="59">
        <v>0.41666666666666669</v>
      </c>
      <c r="E155" s="59">
        <v>0.66666666666666663</v>
      </c>
      <c r="F155" s="82">
        <f t="shared" si="4"/>
        <v>0.24999999999999994</v>
      </c>
      <c r="J155" s="101"/>
      <c r="K155" s="59">
        <v>0.41666666666666669</v>
      </c>
      <c r="L155" s="59">
        <v>0.66666666666666663</v>
      </c>
      <c r="M155" s="82"/>
    </row>
    <row r="156" spans="3:13" ht="18" customHeight="1">
      <c r="C156" s="85">
        <f t="shared" ca="1" si="5"/>
        <v>44129</v>
      </c>
      <c r="D156" s="59">
        <v>0.4375</v>
      </c>
      <c r="E156" s="59">
        <v>0.64583333333333337</v>
      </c>
      <c r="F156" s="82">
        <f t="shared" si="4"/>
        <v>0.20833333333333337</v>
      </c>
      <c r="J156" s="101"/>
      <c r="K156" s="59">
        <v>0.4375</v>
      </c>
      <c r="L156" s="59">
        <v>0.64583333333333337</v>
      </c>
      <c r="M156" s="82"/>
    </row>
    <row r="157" spans="3:13" ht="18" customHeight="1">
      <c r="C157" s="85">
        <f t="shared" ca="1" si="5"/>
        <v>44130</v>
      </c>
      <c r="D157" s="59">
        <v>0.41666666666666669</v>
      </c>
      <c r="E157" s="59">
        <v>0.70833333333333337</v>
      </c>
      <c r="F157" s="82">
        <f t="shared" si="4"/>
        <v>0.29166666666666669</v>
      </c>
      <c r="J157" s="101"/>
      <c r="K157" s="59">
        <v>0.41666666666666669</v>
      </c>
      <c r="L157" s="59">
        <v>0.70833333333333337</v>
      </c>
      <c r="M157" s="82"/>
    </row>
    <row r="158" spans="3:13" ht="18" customHeight="1">
      <c r="C158" s="85">
        <f t="shared" ca="1" si="5"/>
        <v>44131</v>
      </c>
      <c r="D158" s="59">
        <v>0.54166666666666663</v>
      </c>
      <c r="E158" s="59">
        <v>0.89583333333333337</v>
      </c>
      <c r="F158" s="82">
        <f t="shared" si="4"/>
        <v>0.35416666666666674</v>
      </c>
      <c r="J158" s="101"/>
      <c r="K158" s="59">
        <v>0.54166666666666663</v>
      </c>
      <c r="L158" s="59">
        <v>0.89583333333333337</v>
      </c>
      <c r="M158" s="82"/>
    </row>
    <row r="159" spans="3:13" ht="18" customHeight="1">
      <c r="C159" s="85">
        <f t="shared" ca="1" si="5"/>
        <v>44132</v>
      </c>
      <c r="D159" s="59">
        <v>0.41666666666666669</v>
      </c>
      <c r="E159" s="59">
        <v>0.79166666666666663</v>
      </c>
      <c r="F159" s="82">
        <f t="shared" si="4"/>
        <v>0.37499999999999994</v>
      </c>
      <c r="J159" s="101"/>
      <c r="K159" s="59">
        <v>0.41666666666666669</v>
      </c>
      <c r="L159" s="59">
        <v>0.79166666666666663</v>
      </c>
      <c r="M159" s="82"/>
    </row>
    <row r="160" spans="3:13" ht="18" customHeight="1">
      <c r="C160" s="85">
        <f t="shared" ca="1" si="5"/>
        <v>44133</v>
      </c>
      <c r="D160" s="60"/>
      <c r="E160" s="60"/>
      <c r="F160" s="82">
        <f t="shared" si="4"/>
        <v>0</v>
      </c>
      <c r="J160" s="101"/>
      <c r="K160" s="60"/>
      <c r="L160" s="60"/>
      <c r="M160" s="82"/>
    </row>
    <row r="161" spans="3:13" ht="18" customHeight="1">
      <c r="C161" s="85">
        <f t="shared" ca="1" si="5"/>
        <v>44134</v>
      </c>
      <c r="D161" s="59">
        <v>0.45833333333333331</v>
      </c>
      <c r="E161" s="84">
        <v>0.72916666666666663</v>
      </c>
      <c r="F161" s="83">
        <f t="shared" si="4"/>
        <v>0.27083333333333331</v>
      </c>
      <c r="J161" s="101"/>
      <c r="K161" s="59">
        <v>0.45833333333333331</v>
      </c>
      <c r="L161" s="84">
        <v>0.72916666666666663</v>
      </c>
      <c r="M161" s="83"/>
    </row>
    <row r="162" spans="3:13" ht="18" customHeight="1">
      <c r="E162" s="88" t="s">
        <v>96</v>
      </c>
      <c r="F162" s="86">
        <f>SUM(F150:F161)</f>
        <v>2.541666666666667</v>
      </c>
      <c r="L162" s="88" t="s">
        <v>96</v>
      </c>
      <c r="M162" s="87"/>
    </row>
  </sheetData>
  <mergeCells count="7">
    <mergeCell ref="A1:I1"/>
    <mergeCell ref="C10:N10"/>
    <mergeCell ref="C12:M12"/>
    <mergeCell ref="J22:M22"/>
    <mergeCell ref="J52:M52"/>
    <mergeCell ref="B50:E50"/>
    <mergeCell ref="J50:M50"/>
  </mergeCells>
  <phoneticPr fontId="2"/>
  <conditionalFormatting sqref="C150:C161">
    <cfRule type="expression" dxfId="3" priority="5" stopIfTrue="1">
      <formula>WEEKDAY(C150)=1</formula>
    </cfRule>
    <cfRule type="expression" dxfId="2" priority="6" stopIfTrue="1">
      <formula>WEEKDAY(C150)=7</formula>
    </cfRule>
  </conditionalFormatting>
  <conditionalFormatting sqref="J150">
    <cfRule type="expression" dxfId="1" priority="1" stopIfTrue="1">
      <formula>WEEKDAY(J150)=1</formula>
    </cfRule>
    <cfRule type="expression" dxfId="0" priority="2" stopIfTrue="1">
      <formula>WEEKDAY(J150)=7</formula>
    </cfRule>
  </conditionalFormatting>
  <pageMargins left="0.7" right="0.7" top="0.75" bottom="0.75" header="0.3" footer="0.3"/>
  <pageSetup paperSize="9" orientation="portrait" horizontalDpi="0" verticalDpi="0" r:id="rId1"/>
  <ignoredErrors>
    <ignoredError sqref="F106 F108 M111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根津 良彦</cp:lastModifiedBy>
  <dcterms:created xsi:type="dcterms:W3CDTF">2017-02-26T06:49:04Z</dcterms:created>
  <dcterms:modified xsi:type="dcterms:W3CDTF">2020-10-19T05:03:37Z</dcterms:modified>
</cp:coreProperties>
</file>