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5-練習/"/>
    </mc:Choice>
  </mc:AlternateContent>
  <xr:revisionPtr revIDLastSave="1" documentId="8_{71630C0C-3465-4923-9D20-F3F3AC606E14}" xr6:coauthVersionLast="45" xr6:coauthVersionMax="45" xr10:uidLastSave="{7143B1FF-EF48-4B48-9694-8AD602FDDC11}"/>
  <bookViews>
    <workbookView xWindow="1536" yWindow="0" windowWidth="19488" windowHeight="12600" xr2:uid="{E07E06D4-BFE6-4725-8102-F1C43A46EA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1" l="1"/>
  <c r="L45" i="1"/>
  <c r="M44" i="1"/>
  <c r="M43" i="1"/>
  <c r="L43" i="1"/>
  <c r="M42" i="1"/>
  <c r="M46" i="1" s="1"/>
  <c r="M31" i="1"/>
  <c r="N30" i="1"/>
  <c r="N29" i="1"/>
  <c r="D25" i="1" s="1"/>
  <c r="N28" i="1"/>
  <c r="N27" i="1"/>
  <c r="N26" i="1"/>
  <c r="N25" i="1"/>
  <c r="L44" i="1" s="1"/>
  <c r="N24" i="1"/>
  <c r="L42" i="1" s="1"/>
  <c r="L46" i="1" s="1"/>
  <c r="N23" i="1"/>
  <c r="D37" i="1" l="1"/>
  <c r="N31" i="1"/>
  <c r="D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25" authorId="0" shapeId="0" xr:uid="{78E73E9E-8BA1-4A63-813D-9C9F96CD20C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(L23:L30,"</t>
        </r>
        <r>
          <rPr>
            <b/>
            <sz val="14"/>
            <color indexed="12"/>
            <rFont val="ＭＳ Ｐゴシック"/>
            <family val="3"/>
            <charset val="128"/>
          </rPr>
          <t>&gt;=50000</t>
        </r>
        <r>
          <rPr>
            <b/>
            <sz val="14"/>
            <color indexed="81"/>
            <rFont val="ＭＳ Ｐゴシック"/>
            <family val="3"/>
            <charset val="128"/>
          </rPr>
          <t>",N23:N30)</t>
        </r>
      </text>
    </comment>
    <comment ref="D30" authorId="0" shapeId="0" xr:uid="{632DE4CA-DDC7-42A6-9A7F-F7660C78D7F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(L23:L30,"</t>
        </r>
        <r>
          <rPr>
            <b/>
            <sz val="14"/>
            <color indexed="12"/>
            <rFont val="ＭＳ Ｐゴシック"/>
            <family val="3"/>
            <charset val="128"/>
          </rPr>
          <t>&lt;50000</t>
        </r>
        <r>
          <rPr>
            <b/>
            <sz val="14"/>
            <color indexed="81"/>
            <rFont val="ＭＳ Ｐゴシック"/>
            <family val="3"/>
            <charset val="128"/>
          </rPr>
          <t>",N23:N30)</t>
        </r>
        <r>
          <rPr>
            <b/>
            <sz val="14"/>
            <color indexed="12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N31</t>
        </r>
      </text>
    </comment>
    <comment ref="D37" authorId="0" shapeId="0" xr:uid="{FBAC8FC6-5785-40F6-A754-2B5E5403EE3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(J22:N30,N22,F37:F38)</t>
        </r>
      </text>
    </comment>
    <comment ref="L42" authorId="0" shapeId="0" xr:uid="{C3659E72-04DB-40EF-ADFA-DCFA139BC4F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$K$23:$K$30</t>
        </r>
        <r>
          <rPr>
            <b/>
            <sz val="14"/>
            <color indexed="81"/>
            <rFont val="ＭＳ Ｐゴシック"/>
            <family val="3"/>
            <charset val="128"/>
          </rPr>
          <t>,$K42,</t>
        </r>
        <r>
          <rPr>
            <b/>
            <sz val="14"/>
            <color indexed="12"/>
            <rFont val="ＭＳ Ｐゴシック"/>
            <family val="3"/>
            <charset val="128"/>
          </rPr>
          <t>$N$23:$N$30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M42" authorId="0" shapeId="0" xr:uid="{812F4738-5AC2-4E22-AC8A-67B25C083F3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$K$23:$K$30</t>
        </r>
        <r>
          <rPr>
            <b/>
            <sz val="14"/>
            <color indexed="81"/>
            <rFont val="ＭＳ Ｐゴシック"/>
            <family val="3"/>
            <charset val="128"/>
          </rPr>
          <t>,$K42,</t>
        </r>
        <r>
          <rPr>
            <b/>
            <sz val="14"/>
            <color indexed="12"/>
            <rFont val="ＭＳ Ｐゴシック"/>
            <family val="3"/>
            <charset val="128"/>
          </rPr>
          <t>$M$23:$M$30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<sst xmlns="http://schemas.openxmlformats.org/spreadsheetml/2006/main" count="53" uniqueCount="34">
  <si>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</si>
  <si>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（問題１）</t>
    <rPh sb="1" eb="3">
      <t>モンダイ</t>
    </rPh>
    <phoneticPr fontId="4"/>
  </si>
  <si>
    <t>商品</t>
    <rPh sb="0" eb="2">
      <t>ショウヒン</t>
    </rPh>
    <phoneticPr fontId="4"/>
  </si>
  <si>
    <t>メーカー</t>
    <phoneticPr fontId="4"/>
  </si>
  <si>
    <t>単価</t>
    <rPh sb="0" eb="2">
      <t>タンカ</t>
    </rPh>
    <phoneticPr fontId="4"/>
  </si>
  <si>
    <t>販売数</t>
    <rPh sb="0" eb="2">
      <t>ハンバイ</t>
    </rPh>
    <rPh sb="2" eb="3">
      <t>ダイスウ</t>
    </rPh>
    <phoneticPr fontId="4"/>
  </si>
  <si>
    <t>売上高</t>
    <rPh sb="0" eb="2">
      <t>ウリアゲ</t>
    </rPh>
    <rPh sb="2" eb="3">
      <t>ダカ</t>
    </rPh>
    <phoneticPr fontId="4"/>
  </si>
  <si>
    <t>10-1</t>
    <phoneticPr fontId="4"/>
  </si>
  <si>
    <t>B社</t>
    <rPh sb="1" eb="2">
      <t>シャ</t>
    </rPh>
    <phoneticPr fontId="4"/>
  </si>
  <si>
    <t>10-2</t>
  </si>
  <si>
    <t>A社</t>
    <phoneticPr fontId="4"/>
  </si>
  <si>
    <t>答</t>
    <rPh sb="0" eb="1">
      <t>コタエ</t>
    </rPh>
    <phoneticPr fontId="4"/>
  </si>
  <si>
    <t>10-3</t>
  </si>
  <si>
    <t>C社</t>
    <phoneticPr fontId="4"/>
  </si>
  <si>
    <t>10-4</t>
  </si>
  <si>
    <t>（問題２）</t>
    <rPh sb="1" eb="3">
      <t>モンダイ</t>
    </rPh>
    <phoneticPr fontId="4"/>
  </si>
  <si>
    <t>10-5</t>
  </si>
  <si>
    <t>B社</t>
    <phoneticPr fontId="4"/>
  </si>
  <si>
    <t>10-6</t>
  </si>
  <si>
    <t>10-7</t>
  </si>
  <si>
    <t>10-8</t>
  </si>
  <si>
    <t>合　計</t>
    <rPh sb="0" eb="1">
      <t>ゴウ</t>
    </rPh>
    <rPh sb="2" eb="3">
      <t>ケイ</t>
    </rPh>
    <phoneticPr fontId="4"/>
  </si>
  <si>
    <t>（問題３）</t>
    <rPh sb="1" eb="3">
      <t>モンダイ</t>
    </rPh>
    <phoneticPr fontId="4"/>
  </si>
  <si>
    <t>&gt;=50000</t>
    <phoneticPr fontId="4"/>
  </si>
  <si>
    <t>（問題４）</t>
    <rPh sb="1" eb="3">
      <t>モンダイ</t>
    </rPh>
    <phoneticPr fontId="4"/>
  </si>
  <si>
    <r>
      <t>各社の</t>
    </r>
    <r>
      <rPr>
        <b/>
        <sz val="12"/>
        <rFont val="ＭＳ Ｐゴシック"/>
        <family val="3"/>
        <charset val="128"/>
      </rPr>
      <t>売上高</t>
    </r>
    <r>
      <rPr>
        <sz val="12"/>
        <color theme="1"/>
        <rFont val="ＭＳ Ｐゴシック"/>
        <family val="3"/>
        <charset val="128"/>
      </rPr>
      <t>と</t>
    </r>
    <r>
      <rPr>
        <b/>
        <sz val="12"/>
        <rFont val="ＭＳ Ｐゴシック"/>
        <family val="3"/>
        <charset val="128"/>
      </rPr>
      <t>販売数</t>
    </r>
    <r>
      <rPr>
        <sz val="12"/>
        <color theme="1"/>
        <rFont val="ＭＳ Ｐゴシック"/>
        <family val="3"/>
        <charset val="128"/>
      </rPr>
      <t>は？</t>
    </r>
    <rPh sb="0" eb="2">
      <t>カクシャ</t>
    </rPh>
    <rPh sb="3" eb="5">
      <t>ウリアゲ</t>
    </rPh>
    <rPh sb="5" eb="6">
      <t>タカ</t>
    </rPh>
    <rPh sb="7" eb="9">
      <t>ハンバイ</t>
    </rPh>
    <rPh sb="9" eb="10">
      <t>スウ</t>
    </rPh>
    <phoneticPr fontId="4"/>
  </si>
  <si>
    <t>売上高</t>
    <rPh sb="0" eb="2">
      <t>ウリアゲ</t>
    </rPh>
    <rPh sb="2" eb="3">
      <t>タカ</t>
    </rPh>
    <phoneticPr fontId="4"/>
  </si>
  <si>
    <t>販売数</t>
    <rPh sb="0" eb="2">
      <t>ハンバイ</t>
    </rPh>
    <rPh sb="2" eb="3">
      <t>スウ</t>
    </rPh>
    <phoneticPr fontId="4"/>
  </si>
  <si>
    <t>右のように設定してみましょう</t>
    <rPh sb="0" eb="1">
      <t>ミギ</t>
    </rPh>
    <rPh sb="5" eb="7">
      <t>セッテイ</t>
    </rPh>
    <phoneticPr fontId="4"/>
  </si>
  <si>
    <t>Ｅ社</t>
    <phoneticPr fontId="4"/>
  </si>
  <si>
    <t>Copyright(c) Beginners Site All right reserved 2020/10/20</t>
    <phoneticPr fontId="4"/>
  </si>
  <si>
    <r>
      <rPr>
        <b/>
        <sz val="12"/>
        <color theme="1"/>
        <rFont val="ＭＳ Ｐゴシック"/>
        <family val="3"/>
        <charset val="128"/>
      </rPr>
      <t>単価５万以上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売上高の合計</t>
    </r>
    <r>
      <rPr>
        <sz val="12"/>
        <color theme="1"/>
        <rFont val="ＭＳ Ｐゴシック"/>
        <family val="3"/>
        <charset val="128"/>
      </rPr>
      <t>は？</t>
    </r>
    <rPh sb="0" eb="2">
      <t>タンカ</t>
    </rPh>
    <rPh sb="3" eb="4">
      <t>マン</t>
    </rPh>
    <rPh sb="4" eb="6">
      <t>イジョウ</t>
    </rPh>
    <rPh sb="7" eb="9">
      <t>ウリアゲ</t>
    </rPh>
    <rPh sb="9" eb="10">
      <t>ダカ</t>
    </rPh>
    <rPh sb="11" eb="13">
      <t>ゴウケイ</t>
    </rPh>
    <phoneticPr fontId="4"/>
  </si>
  <si>
    <r>
      <rPr>
        <b/>
        <sz val="12"/>
        <color theme="1"/>
        <rFont val="ＭＳ Ｐゴシック"/>
        <family val="3"/>
        <charset val="128"/>
      </rPr>
      <t>単価５万円未満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売上高の比率</t>
    </r>
    <r>
      <rPr>
        <sz val="12"/>
        <color theme="1"/>
        <rFont val="ＭＳ Ｐゴシック"/>
        <family val="3"/>
        <charset val="128"/>
      </rPr>
      <t>は？</t>
    </r>
    <rPh sb="0" eb="2">
      <t>タンカ</t>
    </rPh>
    <rPh sb="3" eb="4">
      <t>マン</t>
    </rPh>
    <rPh sb="4" eb="5">
      <t>エン</t>
    </rPh>
    <rPh sb="5" eb="7">
      <t>ミマン</t>
    </rPh>
    <rPh sb="8" eb="10">
      <t>ウリアゲ</t>
    </rPh>
    <rPh sb="10" eb="11">
      <t>タカ</t>
    </rPh>
    <rPh sb="12" eb="14">
      <t>ヒリツ</t>
    </rPh>
    <phoneticPr fontId="4"/>
  </si>
  <si>
    <r>
      <rPr>
        <b/>
        <sz val="12"/>
        <color theme="1"/>
        <rFont val="ＭＳ Ｐゴシック"/>
        <family val="3"/>
        <charset val="128"/>
      </rPr>
      <t>単価５万円以上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平均売上</t>
    </r>
    <rPh sb="0" eb="2">
      <t>タンカ</t>
    </rPh>
    <rPh sb="3" eb="4">
      <t>マン</t>
    </rPh>
    <rPh sb="4" eb="5">
      <t>エン</t>
    </rPh>
    <rPh sb="5" eb="7">
      <t>イジョウ</t>
    </rPh>
    <rPh sb="8" eb="10">
      <t>ヘイキン</t>
    </rPh>
    <rPh sb="10" eb="12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</si>
</sst>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0.0%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56" fontId="5" fillId="0" borderId="2" xfId="0" quotePrefix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8" fontId="7" fillId="0" borderId="2" xfId="1" applyFont="1" applyFill="1" applyBorder="1" applyAlignment="1">
      <alignment vertical="center"/>
    </xf>
    <xf numFmtId="0" fontId="7" fillId="0" borderId="2" xfId="1" applyNumberFormat="1" applyFont="1" applyFill="1" applyBorder="1" applyAlignment="1">
      <alignment vertical="center"/>
    </xf>
    <xf numFmtId="38" fontId="5" fillId="5" borderId="2" xfId="1" applyFont="1" applyFill="1" applyBorder="1" applyAlignment="1">
      <alignment vertical="center"/>
    </xf>
    <xf numFmtId="0" fontId="10" fillId="0" borderId="0" xfId="0" applyFont="1" applyAlignment="1">
      <alignment horizontal="right" vertical="center"/>
    </xf>
    <xf numFmtId="38" fontId="5" fillId="0" borderId="0" xfId="1" applyFont="1" applyAlignment="1">
      <alignment vertical="center"/>
    </xf>
    <xf numFmtId="178" fontId="5" fillId="0" borderId="0" xfId="2" applyNumberFormat="1" applyFont="1" applyAlignment="1">
      <alignment vertical="center"/>
    </xf>
    <xf numFmtId="56" fontId="5" fillId="0" borderId="0" xfId="0" quotePrefix="1" applyNumberFormat="1" applyFont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7" fillId="0" borderId="0" xfId="1" applyFont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5" fillId="0" borderId="2" xfId="0" applyFont="1" applyBorder="1">
      <alignment vertical="center"/>
    </xf>
    <xf numFmtId="0" fontId="5" fillId="4" borderId="2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5" fillId="5" borderId="2" xfId="0" applyFont="1" applyFill="1" applyBorder="1">
      <alignment vertical="center"/>
    </xf>
    <xf numFmtId="38" fontId="5" fillId="5" borderId="2" xfId="0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2</xdr:row>
      <xdr:rowOff>38100</xdr:rowOff>
    </xdr:from>
    <xdr:to>
      <xdr:col>3</xdr:col>
      <xdr:colOff>581026</xdr:colOff>
      <xdr:row>7</xdr:row>
      <xdr:rowOff>76200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6DE544B6-F182-410F-97C9-8DE5F1020E41}"/>
            </a:ext>
          </a:extLst>
        </xdr:cNvPr>
        <xdr:cNvSpPr txBox="1">
          <a:spLocks noChangeArrowheads="1"/>
        </xdr:cNvSpPr>
      </xdr:nvSpPr>
      <xdr:spPr bwMode="auto">
        <a:xfrm>
          <a:off x="316231" y="449580"/>
          <a:ext cx="1948815" cy="10668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288</xdr:colOff>
      <xdr:row>8</xdr:row>
      <xdr:rowOff>207355</xdr:rowOff>
    </xdr:from>
    <xdr:to>
      <xdr:col>13</xdr:col>
      <xdr:colOff>390968</xdr:colOff>
      <xdr:row>13</xdr:row>
      <xdr:rowOff>19054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6EE25B70-3A57-4D0F-81B9-0968B464E9F5}"/>
            </a:ext>
          </a:extLst>
        </xdr:cNvPr>
        <xdr:cNvGrpSpPr>
          <a:grpSpLocks/>
        </xdr:cNvGrpSpPr>
      </xdr:nvGrpSpPr>
      <xdr:grpSpPr bwMode="auto">
        <a:xfrm>
          <a:off x="952788" y="1853275"/>
          <a:ext cx="7355360" cy="840399"/>
          <a:chOff x="54" y="220"/>
          <a:chExt cx="738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9264E8A-8C1D-432E-986E-4287B16DD6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A8490270-E8FC-4FCD-8889-5CD1F1B422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4FD0F19F-C7F6-49C4-97DA-204FB335966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0" y="220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AF26E6A-41F2-4178-B7B8-FB88FF3C5F7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54" y="220"/>
            <a:ext cx="53" cy="28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2</xdr:col>
      <xdr:colOff>598170</xdr:colOff>
      <xdr:row>49</xdr:row>
      <xdr:rowOff>167640</xdr:rowOff>
    </xdr:from>
    <xdr:to>
      <xdr:col>6</xdr:col>
      <xdr:colOff>331470</xdr:colOff>
      <xdr:row>60</xdr:row>
      <xdr:rowOff>24765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291FFC28-0B3A-4C67-B59B-17A15B0EC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0670" y="10248900"/>
          <a:ext cx="2659380" cy="2120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133350</xdr:colOff>
      <xdr:row>13</xdr:row>
      <xdr:rowOff>133350</xdr:rowOff>
    </xdr:from>
    <xdr:to>
      <xdr:col>15</xdr:col>
      <xdr:colOff>95250</xdr:colOff>
      <xdr:row>20</xdr:row>
      <xdr:rowOff>161785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13FD54B9-4848-43F0-8B60-2405D607F62D}"/>
            </a:ext>
          </a:extLst>
        </xdr:cNvPr>
        <xdr:cNvGrpSpPr/>
      </xdr:nvGrpSpPr>
      <xdr:grpSpPr>
        <a:xfrm>
          <a:off x="4743450" y="2807970"/>
          <a:ext cx="4732020" cy="1468615"/>
          <a:chOff x="4667250" y="3171825"/>
          <a:chExt cx="4324350" cy="1123810"/>
        </a:xfrm>
      </xdr:grpSpPr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76B5EAF7-D2AC-42B0-9F92-6498025D9C46}"/>
              </a:ext>
            </a:extLst>
          </xdr:cNvPr>
          <xdr:cNvSpPr txBox="1"/>
        </xdr:nvSpPr>
        <xdr:spPr>
          <a:xfrm>
            <a:off x="6858000" y="3448051"/>
            <a:ext cx="2133600" cy="657225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検索条件の</a:t>
            </a:r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単価５万以上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は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&gt;=50000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と入力</a:t>
            </a:r>
          </a:p>
        </xdr:txBody>
      </xdr:sp>
      <xdr:pic>
        <xdr:nvPicPr>
          <xdr:cNvPr id="11" name="図 10">
            <a:extLst>
              <a:ext uri="{FF2B5EF4-FFF2-40B4-BE49-F238E27FC236}">
                <a16:creationId xmlns:a16="http://schemas.microsoft.com/office/drawing/2014/main" id="{3F8FBDBD-1027-4C46-A7D8-740554018E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4667250" y="3171825"/>
            <a:ext cx="2114286" cy="1123810"/>
          </a:xfrm>
          <a:prstGeom prst="rect">
            <a:avLst/>
          </a:prstGeom>
        </xdr:spPr>
      </xdr:pic>
    </xdr:grpSp>
    <xdr:clientData/>
  </xdr:twoCellAnchor>
  <xdr:twoCellAnchor editAs="oneCell">
    <xdr:from>
      <xdr:col>9</xdr:col>
      <xdr:colOff>377189</xdr:colOff>
      <xdr:row>31</xdr:row>
      <xdr:rowOff>22860</xdr:rowOff>
    </xdr:from>
    <xdr:to>
      <xdr:col>16</xdr:col>
      <xdr:colOff>600113</xdr:colOff>
      <xdr:row>37</xdr:row>
      <xdr:rowOff>51435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B43E5B57-AE54-4A8E-B6FC-95C5E7748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368289" y="6400800"/>
          <a:ext cx="5214024" cy="1263015"/>
        </a:xfrm>
        <a:prstGeom prst="rect">
          <a:avLst/>
        </a:prstGeom>
      </xdr:spPr>
    </xdr:pic>
    <xdr:clientData/>
  </xdr:twoCellAnchor>
  <xdr:twoCellAnchor editAs="oneCell">
    <xdr:from>
      <xdr:col>6</xdr:col>
      <xdr:colOff>412094</xdr:colOff>
      <xdr:row>48</xdr:row>
      <xdr:rowOff>137160</xdr:rowOff>
    </xdr:from>
    <xdr:to>
      <xdr:col>13</xdr:col>
      <xdr:colOff>272035</xdr:colOff>
      <xdr:row>55</xdr:row>
      <xdr:rowOff>45720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F5E85F8A-8B2E-488B-8F7D-D92EFCC28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290674" y="10012680"/>
          <a:ext cx="3898541" cy="1348740"/>
        </a:xfrm>
        <a:prstGeom prst="rect">
          <a:avLst/>
        </a:prstGeom>
      </xdr:spPr>
    </xdr:pic>
    <xdr:clientData/>
  </xdr:twoCellAnchor>
  <xdr:twoCellAnchor editAs="oneCell">
    <xdr:from>
      <xdr:col>13</xdr:col>
      <xdr:colOff>198119</xdr:colOff>
      <xdr:row>40</xdr:row>
      <xdr:rowOff>43814</xdr:rowOff>
    </xdr:from>
    <xdr:to>
      <xdr:col>18</xdr:col>
      <xdr:colOff>415863</xdr:colOff>
      <xdr:row>46</xdr:row>
      <xdr:rowOff>110489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CFF95581-CC2C-4EE4-8D81-ACE23F6DA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115299" y="8273414"/>
          <a:ext cx="3654364" cy="13011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EF2D0-039D-4DAA-800E-7ED572AC9E49}">
  <dimension ref="A1:P104"/>
  <sheetViews>
    <sheetView tabSelected="1" workbookViewId="0">
      <selection activeCell="A3" sqref="A3"/>
    </sheetView>
  </sheetViews>
  <sheetFormatPr defaultColWidth="9" defaultRowHeight="16.5" customHeight="1" x14ac:dyDescent="0.45"/>
  <cols>
    <col min="1" max="1" width="2.8984375" style="3" customWidth="1"/>
    <col min="2" max="7" width="9.59765625" style="2" customWidth="1"/>
    <col min="8" max="8" width="3.5" style="2" customWidth="1"/>
    <col min="9" max="9" width="1.5" style="2" customWidth="1"/>
    <col min="10" max="15" width="9.59765625" style="2" customWidth="1"/>
    <col min="16" max="16" width="7.8984375" style="2" customWidth="1"/>
    <col min="17" max="16384" width="9" style="2"/>
  </cols>
  <sheetData>
    <row r="1" spans="1:16" ht="16.5" customHeight="1" x14ac:dyDescent="0.45">
      <c r="A1" s="1" t="s">
        <v>30</v>
      </c>
      <c r="B1" s="1"/>
      <c r="C1" s="1"/>
      <c r="D1" s="1"/>
      <c r="E1" s="1"/>
      <c r="F1" s="1"/>
      <c r="G1" s="1"/>
    </row>
    <row r="9" spans="1:16" ht="16.5" customHeight="1" x14ac:dyDescent="0.45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4"/>
    </row>
    <row r="10" spans="1:16" s="5" customFormat="1" ht="16.5" customHeight="1" x14ac:dyDescent="0.45"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6" ht="16.5" customHeight="1" x14ac:dyDescent="0.45">
      <c r="A11" s="5"/>
      <c r="B11" s="6"/>
      <c r="C11" s="5"/>
      <c r="D11" s="5"/>
      <c r="E11" s="7"/>
      <c r="F11" s="6"/>
      <c r="G11" s="8"/>
      <c r="H11" s="9"/>
      <c r="I11" s="5"/>
      <c r="J11" s="5"/>
      <c r="K11" s="5"/>
      <c r="L11" s="5"/>
      <c r="M11" s="5"/>
      <c r="N11" s="5"/>
      <c r="O11" s="5"/>
      <c r="P11" s="5"/>
    </row>
    <row r="12" spans="1:16" ht="16.5" customHeight="1" x14ac:dyDescent="0.45">
      <c r="A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ht="16.5" customHeight="1" x14ac:dyDescent="0.45">
      <c r="A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16.5" customHeight="1" x14ac:dyDescent="0.45">
      <c r="A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ht="16.5" customHeight="1" x14ac:dyDescent="0.45">
      <c r="A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ht="16.5" customHeight="1" x14ac:dyDescent="0.45">
      <c r="A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ht="16.5" customHeight="1" thickBot="1" x14ac:dyDescent="0.5">
      <c r="A17" s="5"/>
      <c r="B17" s="10">
        <v>1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ht="16.5" customHeight="1" thickTop="1" x14ac:dyDescent="0.45"/>
    <row r="19" spans="1:16" ht="16.5" customHeight="1" x14ac:dyDescent="0.45">
      <c r="B19" s="2" t="s">
        <v>0</v>
      </c>
      <c r="C19" s="11"/>
      <c r="K19" s="11"/>
    </row>
    <row r="21" spans="1:16" ht="16.5" customHeight="1" x14ac:dyDescent="0.45">
      <c r="B21" s="11" t="s">
        <v>1</v>
      </c>
      <c r="C21" s="2" t="s">
        <v>31</v>
      </c>
    </row>
    <row r="22" spans="1:16" ht="16.5" customHeight="1" x14ac:dyDescent="0.45">
      <c r="J22" s="12" t="s">
        <v>2</v>
      </c>
      <c r="K22" s="12" t="s">
        <v>3</v>
      </c>
      <c r="L22" s="12" t="s">
        <v>4</v>
      </c>
      <c r="M22" s="12" t="s">
        <v>5</v>
      </c>
      <c r="N22" s="12" t="s">
        <v>6</v>
      </c>
    </row>
    <row r="23" spans="1:16" ht="16.5" customHeight="1" x14ac:dyDescent="0.45">
      <c r="J23" s="13" t="s">
        <v>7</v>
      </c>
      <c r="K23" s="14" t="s">
        <v>8</v>
      </c>
      <c r="L23" s="15">
        <v>67000</v>
      </c>
      <c r="M23" s="16">
        <v>34</v>
      </c>
      <c r="N23" s="15">
        <f>L23*M23</f>
        <v>2278000</v>
      </c>
    </row>
    <row r="24" spans="1:16" ht="16.5" customHeight="1" x14ac:dyDescent="0.45">
      <c r="D24" s="17"/>
      <c r="J24" s="13" t="s">
        <v>9</v>
      </c>
      <c r="K24" s="14" t="s">
        <v>10</v>
      </c>
      <c r="L24" s="15">
        <v>45000</v>
      </c>
      <c r="M24" s="16">
        <v>23</v>
      </c>
      <c r="N24" s="15">
        <f t="shared" ref="N24:N30" si="0">L24*M24</f>
        <v>1035000</v>
      </c>
    </row>
    <row r="25" spans="1:16" ht="16.5" customHeight="1" x14ac:dyDescent="0.45">
      <c r="C25" s="18" t="s">
        <v>11</v>
      </c>
      <c r="D25" s="19">
        <f>SUMIF(L23:L30,"&gt;=50000",N23:N30)</f>
        <v>4163000</v>
      </c>
      <c r="J25" s="13" t="s">
        <v>12</v>
      </c>
      <c r="K25" s="14" t="s">
        <v>13</v>
      </c>
      <c r="L25" s="15">
        <v>39000</v>
      </c>
      <c r="M25" s="16">
        <v>18</v>
      </c>
      <c r="N25" s="15">
        <f t="shared" si="0"/>
        <v>702000</v>
      </c>
    </row>
    <row r="26" spans="1:16" ht="16.5" customHeight="1" x14ac:dyDescent="0.45">
      <c r="J26" s="13" t="s">
        <v>14</v>
      </c>
      <c r="K26" s="14" t="s">
        <v>13</v>
      </c>
      <c r="L26" s="15">
        <v>50000</v>
      </c>
      <c r="M26" s="16">
        <v>29</v>
      </c>
      <c r="N26" s="15">
        <f t="shared" si="0"/>
        <v>1450000</v>
      </c>
    </row>
    <row r="27" spans="1:16" ht="16.5" customHeight="1" x14ac:dyDescent="0.45">
      <c r="B27" s="11" t="s">
        <v>15</v>
      </c>
      <c r="C27" s="2" t="s">
        <v>32</v>
      </c>
      <c r="J27" s="13" t="s">
        <v>16</v>
      </c>
      <c r="K27" s="14" t="s">
        <v>17</v>
      </c>
      <c r="L27" s="15">
        <v>7800</v>
      </c>
      <c r="M27" s="16">
        <v>57</v>
      </c>
      <c r="N27" s="15">
        <f t="shared" si="0"/>
        <v>444600</v>
      </c>
    </row>
    <row r="28" spans="1:16" ht="16.5" customHeight="1" x14ac:dyDescent="0.45">
      <c r="J28" s="13" t="s">
        <v>18</v>
      </c>
      <c r="K28" s="14" t="s">
        <v>10</v>
      </c>
      <c r="L28" s="15">
        <v>49000</v>
      </c>
      <c r="M28" s="16">
        <v>11</v>
      </c>
      <c r="N28" s="15">
        <f t="shared" si="0"/>
        <v>539000</v>
      </c>
    </row>
    <row r="29" spans="1:16" ht="16.5" customHeight="1" x14ac:dyDescent="0.45">
      <c r="D29" s="17"/>
      <c r="J29" s="13" t="s">
        <v>19</v>
      </c>
      <c r="K29" s="14" t="s">
        <v>10</v>
      </c>
      <c r="L29" s="15">
        <v>87000</v>
      </c>
      <c r="M29" s="16">
        <v>5</v>
      </c>
      <c r="N29" s="15">
        <f t="shared" si="0"/>
        <v>435000</v>
      </c>
    </row>
    <row r="30" spans="1:16" ht="16.5" customHeight="1" x14ac:dyDescent="0.45">
      <c r="C30" s="18" t="s">
        <v>11</v>
      </c>
      <c r="D30" s="20">
        <f>SUMIF(L23:L30,"&lt;50000",N23:N30)/N31</f>
        <v>0.47120392246525927</v>
      </c>
      <c r="J30" s="13" t="s">
        <v>20</v>
      </c>
      <c r="K30" s="14" t="s">
        <v>13</v>
      </c>
      <c r="L30" s="15">
        <v>23000</v>
      </c>
      <c r="M30" s="16">
        <v>43</v>
      </c>
      <c r="N30" s="15">
        <f t="shared" si="0"/>
        <v>989000</v>
      </c>
    </row>
    <row r="31" spans="1:16" ht="16.5" customHeight="1" x14ac:dyDescent="0.45">
      <c r="J31" s="21"/>
      <c r="K31" s="6"/>
      <c r="L31" s="22" t="s">
        <v>21</v>
      </c>
      <c r="M31" s="15">
        <f>SUM(M23:M30)</f>
        <v>220</v>
      </c>
      <c r="N31" s="15">
        <f>SUM(N23:N30)</f>
        <v>7872600</v>
      </c>
    </row>
    <row r="34" spans="2:13" ht="16.5" customHeight="1" x14ac:dyDescent="0.45">
      <c r="B34" s="11" t="s">
        <v>22</v>
      </c>
      <c r="C34" s="2" t="s">
        <v>33</v>
      </c>
    </row>
    <row r="36" spans="2:13" ht="16.5" customHeight="1" x14ac:dyDescent="0.45">
      <c r="D36" s="17"/>
    </row>
    <row r="37" spans="2:13" ht="16.5" customHeight="1" x14ac:dyDescent="0.45">
      <c r="C37" s="18" t="s">
        <v>11</v>
      </c>
      <c r="D37" s="23">
        <f>DAVERAGE(J22:N30,N22,F37:F38)</f>
        <v>1387666.6666666667</v>
      </c>
      <c r="F37" s="24" t="s">
        <v>4</v>
      </c>
    </row>
    <row r="38" spans="2:13" ht="16.5" customHeight="1" x14ac:dyDescent="0.45">
      <c r="F38" s="25" t="s">
        <v>23</v>
      </c>
    </row>
    <row r="40" spans="2:13" ht="16.5" customHeight="1" x14ac:dyDescent="0.45">
      <c r="B40" s="11" t="s">
        <v>24</v>
      </c>
      <c r="C40" s="2" t="s">
        <v>25</v>
      </c>
    </row>
    <row r="41" spans="2:13" ht="16.5" customHeight="1" x14ac:dyDescent="0.45">
      <c r="J41" s="26" t="s">
        <v>11</v>
      </c>
      <c r="K41" s="27"/>
      <c r="L41" s="28" t="s">
        <v>26</v>
      </c>
      <c r="M41" s="28" t="s">
        <v>27</v>
      </c>
    </row>
    <row r="42" spans="2:13" ht="16.5" customHeight="1" x14ac:dyDescent="0.45">
      <c r="C42" s="29" t="s">
        <v>28</v>
      </c>
      <c r="D42" s="29"/>
      <c r="E42" s="29"/>
      <c r="F42" s="29"/>
      <c r="K42" s="14" t="s">
        <v>10</v>
      </c>
      <c r="L42" s="17">
        <f>SUMIF($K$23:$K$30,$K42,$N$23:$N$30)</f>
        <v>2009000</v>
      </c>
      <c r="M42" s="17">
        <f>SUMIF($K$23:$K$30,$K42,$M$23:$M$30)</f>
        <v>39</v>
      </c>
    </row>
    <row r="43" spans="2:13" ht="16.5" customHeight="1" x14ac:dyDescent="0.45">
      <c r="K43" s="14" t="s">
        <v>8</v>
      </c>
      <c r="L43" s="17">
        <f>SUMIF($K$23:$K$30,$K43,$N$23:$N$30)</f>
        <v>2722600</v>
      </c>
      <c r="M43" s="17">
        <f>SUMIF($K$23:$K$30,$K43,$M$23:$M$30)</f>
        <v>91</v>
      </c>
    </row>
    <row r="44" spans="2:13" ht="16.5" customHeight="1" x14ac:dyDescent="0.45">
      <c r="C44" s="27"/>
      <c r="D44" s="28" t="s">
        <v>26</v>
      </c>
      <c r="E44" s="28" t="s">
        <v>27</v>
      </c>
      <c r="K44" s="14" t="s">
        <v>13</v>
      </c>
      <c r="L44" s="17">
        <f>SUMIF($K$23:$K$30,$K44,$N$23:$N$30)</f>
        <v>3141000</v>
      </c>
      <c r="M44" s="17">
        <f>SUMIF($K$23:$K$30,$K44,$M$23:$M$30)</f>
        <v>90</v>
      </c>
    </row>
    <row r="45" spans="2:13" ht="16.5" customHeight="1" x14ac:dyDescent="0.45">
      <c r="C45" s="14" t="s">
        <v>10</v>
      </c>
      <c r="D45" s="17"/>
      <c r="E45" s="17"/>
      <c r="K45" s="14" t="s">
        <v>29</v>
      </c>
      <c r="L45" s="17">
        <f>SUMIF($K$23:$K$30,$K45,$N$23:$N$30)</f>
        <v>0</v>
      </c>
      <c r="M45" s="17">
        <f>SUMIF($K$23:$K$30,$K45,$M$23:$M$30)</f>
        <v>0</v>
      </c>
    </row>
    <row r="46" spans="2:13" ht="16.5" customHeight="1" x14ac:dyDescent="0.45">
      <c r="C46" s="14" t="s">
        <v>8</v>
      </c>
      <c r="D46" s="17"/>
      <c r="E46" s="30"/>
      <c r="K46" s="14" t="s">
        <v>21</v>
      </c>
      <c r="L46" s="31">
        <f>SUM(L42:L45)</f>
        <v>7872600</v>
      </c>
      <c r="M46" s="31">
        <f>SUM(M42:M45)</f>
        <v>220</v>
      </c>
    </row>
    <row r="47" spans="2:13" ht="16.5" customHeight="1" x14ac:dyDescent="0.45">
      <c r="C47" s="14" t="s">
        <v>13</v>
      </c>
      <c r="D47" s="17"/>
      <c r="E47" s="30"/>
    </row>
    <row r="48" spans="2:13" ht="16.5" customHeight="1" x14ac:dyDescent="0.45">
      <c r="C48" s="14" t="s">
        <v>29</v>
      </c>
      <c r="D48" s="17"/>
      <c r="E48" s="30"/>
    </row>
    <row r="49" spans="3:5" ht="16.5" customHeight="1" x14ac:dyDescent="0.45">
      <c r="C49" s="14" t="s">
        <v>21</v>
      </c>
      <c r="D49" s="30"/>
      <c r="E49" s="30"/>
    </row>
    <row r="100" spans="3:3" ht="16.5" customHeight="1" x14ac:dyDescent="0.2">
      <c r="C100" s="2" ph="1"/>
    </row>
    <row r="102" spans="3:3" ht="16.5" customHeight="1" x14ac:dyDescent="0.2">
      <c r="C102" s="2" ph="1"/>
    </row>
    <row r="103" spans="3:3" ht="16.5" customHeight="1" x14ac:dyDescent="0.2">
      <c r="C103" s="2" ph="1"/>
    </row>
    <row r="104" spans="3:3" ht="16.5" customHeight="1" x14ac:dyDescent="0.2">
      <c r="C104" s="2" ph="1"/>
    </row>
  </sheetData>
  <mergeCells count="2">
    <mergeCell ref="A1:G1"/>
    <mergeCell ref="C42:F42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2020-10-19T23:51:42Z</dcterms:created>
  <dcterms:modified xsi:type="dcterms:W3CDTF">2020-10-19T23:59:39Z</dcterms:modified>
</cp:coreProperties>
</file>