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4-検索／行列関数\"/>
    </mc:Choice>
  </mc:AlternateContent>
  <xr:revisionPtr revIDLastSave="0" documentId="13_ncr:1_{74300F1C-C423-44E4-83E3-B23CD2DD6C89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G31" i="1" s="1"/>
  <c r="D31" i="1"/>
  <c r="E30" i="1"/>
  <c r="G30" i="1" s="1"/>
  <c r="D30" i="1"/>
  <c r="E29" i="1"/>
  <c r="G29" i="1" s="1"/>
  <c r="D29" i="1"/>
  <c r="E28" i="1"/>
  <c r="G28" i="1" s="1"/>
  <c r="D28" i="1"/>
  <c r="E27" i="1"/>
  <c r="G27" i="1" s="1"/>
  <c r="D27" i="1"/>
  <c r="E26" i="1"/>
  <c r="G26" i="1" s="1"/>
  <c r="D26" i="1"/>
  <c r="E25" i="1"/>
  <c r="G25" i="1" s="1"/>
  <c r="D25" i="1"/>
  <c r="E12" i="2" l="1"/>
  <c r="G12" i="2" s="1"/>
  <c r="D12" i="2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D13" i="2"/>
  <c r="D14" i="2"/>
  <c r="D15" i="2"/>
  <c r="D16" i="2"/>
  <c r="D17" i="2"/>
  <c r="D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11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左端数値を「昇順」に並べ替え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$I$11:$K$18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下にコピー
</t>
        </r>
        <r>
          <rPr>
            <b/>
            <sz val="12"/>
            <color indexed="81"/>
            <rFont val="ＭＳ Ｐゴシック"/>
            <family val="3"/>
            <charset val="128"/>
          </rPr>
          <t>リストの範囲選択</t>
        </r>
        <r>
          <rPr>
            <sz val="12"/>
            <color indexed="81"/>
            <rFont val="ＭＳ Ｐゴシック"/>
            <family val="3"/>
            <charset val="128"/>
          </rPr>
          <t>＝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※「商品名」はリストの２列目＝列番号は「</t>
        </r>
        <r>
          <rPr>
            <b/>
            <sz val="16"/>
            <color indexed="12"/>
            <rFont val="ＭＳ Ｐゴシック"/>
            <family val="3"/>
            <charset val="128"/>
          </rPr>
          <t>２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$I$11:$K$18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下にコピー
</t>
        </r>
        <r>
          <rPr>
            <b/>
            <sz val="12"/>
            <color indexed="81"/>
            <rFont val="ＭＳ Ｐゴシック"/>
            <family val="3"/>
            <charset val="128"/>
          </rPr>
          <t>リストの範囲選択</t>
        </r>
        <r>
          <rPr>
            <sz val="12"/>
            <color indexed="81"/>
            <rFont val="ＭＳ Ｐゴシック"/>
            <family val="3"/>
            <charset val="128"/>
          </rPr>
          <t>＝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※「商品名」はリストの３列目＝列番号は「</t>
        </r>
        <r>
          <rPr>
            <b/>
            <sz val="16"/>
            <color indexed="12"/>
            <rFont val="ＭＳ Ｐゴシック"/>
            <family val="3"/>
            <charset val="128"/>
          </rPr>
          <t>３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G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=E12*F12*</t>
        </r>
        <r>
          <rPr>
            <b/>
            <sz val="14"/>
            <color indexed="10"/>
            <rFont val="ＭＳ Ｐゴシック"/>
            <family val="3"/>
            <charset val="128"/>
          </rPr>
          <t>0.9</t>
        </r>
      </text>
    </comment>
  </commentList>
</comments>
</file>

<file path=xl/sharedStrings.xml><?xml version="1.0" encoding="utf-8"?>
<sst xmlns="http://schemas.openxmlformats.org/spreadsheetml/2006/main" count="94" uniqueCount="34">
  <si>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</si>
  <si>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</si>
  <si>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</si>
  <si>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</si>
  <si>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数量</t>
    <rPh sb="0" eb="2">
      <t>スウリョウ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</si>
  <si>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</si>
  <si>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</si>
  <si>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</si>
  <si>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 xml:space="preserve">ネメア ・リザーブ  </t>
  </si>
  <si>
    <t>ワイン 品名</t>
    <phoneticPr fontId="2"/>
  </si>
  <si>
    <t>品番</t>
    <rPh sb="0" eb="2">
      <t>ヒンバン</t>
    </rPh>
    <phoneticPr fontId="2"/>
  </si>
  <si>
    <t>■ワインリスト</t>
    <phoneticPr fontId="2"/>
  </si>
  <si>
    <t>Ｗ-１</t>
    <phoneticPr fontId="2"/>
  </si>
  <si>
    <t>Ｗ-２</t>
  </si>
  <si>
    <t>Ｗ-３</t>
  </si>
  <si>
    <t>Ｗ-４</t>
  </si>
  <si>
    <t>Ｗ-５</t>
  </si>
  <si>
    <t>Ｗ-６</t>
  </si>
  <si>
    <t>Ｗ-７</t>
  </si>
  <si>
    <t>商品名</t>
    <rPh sb="0" eb="3">
      <t>ショウヒンメイ</t>
    </rPh>
    <phoneticPr fontId="2"/>
  </si>
  <si>
    <t>単価</t>
    <rPh sb="0" eb="2">
      <t>タンカ</t>
    </rPh>
    <phoneticPr fontId="2"/>
  </si>
  <si>
    <t>「商品名」「単価」を右のリストよりVLOOKUP関数で設定します。</t>
    <rPh sb="1" eb="4">
      <t>ショウヒンメイ</t>
    </rPh>
    <rPh sb="6" eb="8">
      <t>タンカ</t>
    </rPh>
    <rPh sb="10" eb="11">
      <t>ミギ</t>
    </rPh>
    <rPh sb="24" eb="26">
      <t>カンスウ</t>
    </rPh>
    <rPh sb="27" eb="29">
      <t>セッテイ</t>
    </rPh>
    <phoneticPr fontId="2"/>
  </si>
  <si>
    <t>サントリーニ </t>
    <phoneticPr fontId="2"/>
  </si>
  <si>
    <t>ネメア・イナリ</t>
    <phoneticPr fontId="2"/>
  </si>
  <si>
    <t>サモス　デュ</t>
    <phoneticPr fontId="2"/>
  </si>
  <si>
    <t>サモス ネクター</t>
    <phoneticPr fontId="2"/>
  </si>
  <si>
    <t>ヴィサント</t>
    <phoneticPr fontId="2"/>
  </si>
  <si>
    <t>ウゾ -</t>
    <phoneticPr fontId="2"/>
  </si>
  <si>
    <r>
      <t>※「引数」の範囲に指定したデータは、</t>
    </r>
    <r>
      <rPr>
        <b/>
        <sz val="12"/>
        <color rgb="FFFF0000"/>
        <rFont val="ＭＳ Ｐゴシック"/>
        <family val="3"/>
        <charset val="128"/>
      </rPr>
      <t>左端数値を「昇順」に並べ替えておかなければいけません</t>
    </r>
    <r>
      <rPr>
        <b/>
        <sz val="12"/>
        <rFont val="ＭＳ Ｐ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</si>
  <si>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</si>
  <si>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※「引数」の範囲に指定したデータは、</t>
    </r>
    <r>
      <rPr>
        <sz val="12"/>
        <color rgb="FFFF0000"/>
        <rFont val="ＭＳ Ｐゴシック"/>
        <family val="3"/>
        <charset val="128"/>
      </rPr>
      <t>左端数値を「昇順」に並べ替えておかなければいけません</t>
    </r>
    <r>
      <rPr>
        <sz val="12"/>
        <rFont val="ＭＳ Ｐ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</si>
  <si>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r>
      <rPr>
        <b/>
        <sz val="14"/>
        <color rgb="FFC00000"/>
        <rFont val="ＭＳ ゴシック"/>
        <family val="3"/>
        <charset val="128"/>
      </rPr>
      <t>10%引</t>
    </r>
    <r>
      <rPr>
        <sz val="11"/>
        <color indexed="8"/>
        <rFont val="ＭＳ ゴシック"/>
        <family val="3"/>
        <charset val="128"/>
      </rPr>
      <t>金額</t>
    </r>
    <rPh sb="3" eb="4">
      <t>ヒ</t>
    </rPh>
    <rPh sb="4" eb="6">
      <t>キンガク</t>
    </rPh>
    <phoneticPr fontId="2"/>
  </si>
  <si>
    <t>Copyright(c) Beginners Site All right reserved 2023/5/17</t>
    <phoneticPr fontId="2"/>
  </si>
  <si>
    <r>
      <t>「</t>
    </r>
    <r>
      <rPr>
        <b/>
        <sz val="12"/>
        <color rgb="FFC00000"/>
        <rFont val="ＭＳ Ｐゴシック"/>
        <family val="3"/>
        <charset val="128"/>
      </rPr>
      <t>Vertical Lookup</t>
    </r>
    <r>
      <rPr>
        <b/>
        <sz val="12"/>
        <rFont val="ＭＳ Ｐゴシック"/>
        <family val="3"/>
        <charset val="128"/>
      </rPr>
      <t>」(垂直に検索)。縦方向に並んだデータから指定したデーターを検索し探し出す関数です。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</si>
</sst>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rgb="FFC00000"/>
      <name val="ＭＳ ゴシック"/>
      <family val="3"/>
      <charset val="128"/>
    </font>
    <font>
      <b/>
      <sz val="16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7" fillId="0" borderId="0" xfId="0" applyFont="1" applyAlignment="1">
      <alignment horizontal="right"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11" fillId="5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6" fontId="12" fillId="0" borderId="5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11" fillId="7" borderId="1" xfId="1" applyFont="1" applyFill="1" applyBorder="1" applyAlignment="1">
      <alignment horizontal="left" vertical="center"/>
    </xf>
    <xf numFmtId="38" fontId="11" fillId="0" borderId="1" xfId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1" fillId="4" borderId="1" xfId="1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38" fontId="13" fillId="7" borderId="1" xfId="1" applyFont="1" applyFill="1" applyBorder="1" applyAlignment="1">
      <alignment vertical="center"/>
    </xf>
    <xf numFmtId="38" fontId="19" fillId="7" borderId="1" xfId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176" fontId="12" fillId="0" borderId="0" xfId="0" applyNumberFormat="1" applyFont="1">
      <alignment vertical="center"/>
    </xf>
    <xf numFmtId="176" fontId="12" fillId="0" borderId="0" xfId="1" applyNumberFormat="1" applyFont="1" applyFill="1" applyBorder="1" applyAlignment="1">
      <alignment vertical="center"/>
    </xf>
    <xf numFmtId="0" fontId="17" fillId="0" borderId="0" xfId="0" applyFont="1">
      <alignment vertical="center"/>
    </xf>
    <xf numFmtId="38" fontId="12" fillId="0" borderId="0" xfId="1" applyFont="1" applyBorder="1" applyAlignment="1">
      <alignment vertical="center"/>
    </xf>
    <xf numFmtId="38" fontId="13" fillId="4" borderId="1" xfId="1" applyFont="1" applyFill="1" applyBorder="1" applyAlignment="1">
      <alignment vertical="center"/>
    </xf>
    <xf numFmtId="38" fontId="19" fillId="4" borderId="1" xfId="1" applyFont="1" applyFill="1" applyBorder="1" applyAlignment="1">
      <alignment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176" fontId="0" fillId="0" borderId="0" xfId="1" applyNumberFormat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0" fontId="21" fillId="0" borderId="0" xfId="0" applyFont="1">
      <alignment vertical="center"/>
    </xf>
    <xf numFmtId="0" fontId="11" fillId="8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6" fontId="12" fillId="0" borderId="0" xfId="1" applyNumberFormat="1" applyFont="1" applyFill="1" applyBorder="1" applyAlignment="1">
      <alignment horizontal="right" vertical="center"/>
    </xf>
    <xf numFmtId="0" fontId="9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176" fontId="3" fillId="0" borderId="0" xfId="0" applyNumberFormat="1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211455</xdr:colOff>
      <xdr:row>19</xdr:row>
      <xdr:rowOff>0</xdr:rowOff>
    </xdr:from>
    <xdr:to>
      <xdr:col>10</xdr:col>
      <xdr:colOff>422910</xdr:colOff>
      <xdr:row>21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4955" y="4229100"/>
          <a:ext cx="2756535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108585</xdr:colOff>
      <xdr:row>26</xdr:row>
      <xdr:rowOff>45720</xdr:rowOff>
    </xdr:from>
    <xdr:to>
      <xdr:col>8</xdr:col>
      <xdr:colOff>374066</xdr:colOff>
      <xdr:row>49</xdr:row>
      <xdr:rowOff>131445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754114-242B-4D2D-97DB-29D06ABBD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85" y="5494020"/>
          <a:ext cx="5721401" cy="3941445"/>
        </a:xfrm>
        <a:prstGeom prst="rect">
          <a:avLst/>
        </a:prstGeom>
      </xdr:spPr>
    </xdr:pic>
    <xdr:clientData/>
  </xdr:twoCellAnchor>
  <xdr:twoCellAnchor editAs="oneCell">
    <xdr:from>
      <xdr:col>10</xdr:col>
      <xdr:colOff>259428</xdr:colOff>
      <xdr:row>18</xdr:row>
      <xdr:rowOff>110490</xdr:rowOff>
    </xdr:from>
    <xdr:to>
      <xdr:col>14</xdr:col>
      <xdr:colOff>452961</xdr:colOff>
      <xdr:row>29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BC90AB-A3D5-4ABF-B3F7-6B227A419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04168" y="4156710"/>
          <a:ext cx="3409173" cy="1870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zoomScaleNormal="100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3" width="9.33203125" customWidth="1"/>
    <col min="4" max="4" width="16.33203125" customWidth="1"/>
    <col min="5" max="5" width="12.21875" customWidth="1"/>
    <col min="6" max="6" width="10.88671875" customWidth="1"/>
    <col min="7" max="7" width="13.88671875" customWidth="1"/>
    <col min="8" max="8" width="5.88671875" customWidth="1"/>
    <col min="9" max="9" width="11.88671875" customWidth="1"/>
    <col min="10" max="10" width="19.33203125" customWidth="1"/>
    <col min="11" max="11" width="15.77734375" customWidth="1"/>
    <col min="12" max="12" width="10.88671875" customWidth="1"/>
    <col min="13" max="13" width="9.44140625" customWidth="1"/>
  </cols>
  <sheetData>
    <row r="1" spans="1:11" ht="17.399999999999999" customHeight="1" thickBot="1" x14ac:dyDescent="0.25">
      <c r="A1" s="47" t="s">
        <v>32</v>
      </c>
      <c r="B1" s="47"/>
      <c r="C1" s="47"/>
      <c r="D1" s="47"/>
      <c r="E1" s="47"/>
      <c r="F1" s="47"/>
      <c r="G1" s="47"/>
      <c r="H1" s="47"/>
      <c r="I1" s="47"/>
    </row>
    <row r="2" spans="1:11" ht="23.25" customHeight="1" thickBot="1" x14ac:dyDescent="0.25">
      <c r="B2" s="43" t="s">
        <v>5</v>
      </c>
      <c r="C2" s="44"/>
      <c r="D2" s="44"/>
      <c r="E2" s="45"/>
      <c r="F2" s="19" t="s">
        <v>1</v>
      </c>
      <c r="G2" s="42" t="s">
        <v>6</v>
      </c>
      <c r="H2" s="42"/>
      <c r="I2" s="42"/>
    </row>
    <row r="3" spans="1:11" s="20" customFormat="1" ht="18" customHeight="1" x14ac:dyDescent="0.2"/>
    <row r="4" spans="1:11" s="20" customFormat="1" ht="18" customHeight="1" x14ac:dyDescent="0.2">
      <c r="C4" s="21" t="s">
        <v>33</v>
      </c>
    </row>
    <row r="5" spans="1:11" s="20" customFormat="1" ht="18" customHeight="1" x14ac:dyDescent="0.2">
      <c r="C5" s="20" t="s">
        <v>7</v>
      </c>
    </row>
    <row r="6" spans="1:11" s="20" customFormat="1" ht="18" customHeight="1" x14ac:dyDescent="0.2">
      <c r="C6" s="20" t="s">
        <v>28</v>
      </c>
    </row>
    <row r="7" spans="1:11" s="20" customFormat="1" ht="14.4" x14ac:dyDescent="0.2"/>
    <row r="8" spans="1:11" s="20" customFormat="1" ht="14.4" x14ac:dyDescent="0.2">
      <c r="B8" s="7" t="s">
        <v>0</v>
      </c>
      <c r="C8" s="20" t="s">
        <v>21</v>
      </c>
    </row>
    <row r="9" spans="1:11" s="20" customFormat="1" ht="19.5" customHeight="1" x14ac:dyDescent="0.2">
      <c r="B9" s="7"/>
      <c r="C9" s="22" t="s">
        <v>29</v>
      </c>
    </row>
    <row r="10" spans="1:11" s="20" customFormat="1" ht="14.4" x14ac:dyDescent="0.2">
      <c r="C10" s="23"/>
      <c r="D10" s="23"/>
      <c r="E10" s="23"/>
      <c r="F10" s="23"/>
      <c r="G10" s="23"/>
      <c r="I10" s="38" t="s">
        <v>11</v>
      </c>
      <c r="J10" s="8"/>
      <c r="K10" s="8"/>
    </row>
    <row r="11" spans="1:11" s="20" customFormat="1" ht="18" customHeight="1" x14ac:dyDescent="0.2">
      <c r="C11" s="39" t="s">
        <v>10</v>
      </c>
      <c r="D11" s="39" t="s">
        <v>19</v>
      </c>
      <c r="E11" s="40" t="s">
        <v>20</v>
      </c>
      <c r="F11" s="39" t="s">
        <v>4</v>
      </c>
      <c r="G11" s="41" t="s">
        <v>31</v>
      </c>
      <c r="I11" s="9" t="s">
        <v>10</v>
      </c>
      <c r="J11" s="4" t="s">
        <v>9</v>
      </c>
      <c r="K11" s="4" t="s">
        <v>20</v>
      </c>
    </row>
    <row r="12" spans="1:11" s="20" customFormat="1" ht="18" customHeight="1" x14ac:dyDescent="0.2">
      <c r="C12" s="10" t="s">
        <v>15</v>
      </c>
      <c r="D12" s="11"/>
      <c r="E12" s="24"/>
      <c r="F12" s="12">
        <v>12</v>
      </c>
      <c r="G12" s="25"/>
      <c r="I12" s="10" t="s">
        <v>12</v>
      </c>
      <c r="J12" s="5" t="s">
        <v>22</v>
      </c>
      <c r="K12" s="6">
        <v>17800</v>
      </c>
    </row>
    <row r="13" spans="1:11" s="20" customFormat="1" ht="18" customHeight="1" x14ac:dyDescent="0.2">
      <c r="C13" s="10" t="s">
        <v>17</v>
      </c>
      <c r="D13" s="11"/>
      <c r="E13" s="24"/>
      <c r="F13" s="12">
        <v>5</v>
      </c>
      <c r="G13" s="25"/>
      <c r="I13" s="10" t="s">
        <v>13</v>
      </c>
      <c r="J13" s="5" t="s">
        <v>23</v>
      </c>
      <c r="K13" s="6">
        <v>11600</v>
      </c>
    </row>
    <row r="14" spans="1:11" s="20" customFormat="1" ht="18" customHeight="1" x14ac:dyDescent="0.2">
      <c r="C14" s="10" t="s">
        <v>13</v>
      </c>
      <c r="D14" s="11"/>
      <c r="E14" s="24"/>
      <c r="F14" s="12">
        <v>8</v>
      </c>
      <c r="G14" s="25"/>
      <c r="I14" s="10" t="s">
        <v>14</v>
      </c>
      <c r="J14" s="5" t="s">
        <v>8</v>
      </c>
      <c r="K14" s="6">
        <v>18700</v>
      </c>
    </row>
    <row r="15" spans="1:11" s="20" customFormat="1" ht="18" customHeight="1" x14ac:dyDescent="0.2">
      <c r="C15" s="10" t="s">
        <v>12</v>
      </c>
      <c r="D15" s="11"/>
      <c r="E15" s="24"/>
      <c r="F15" s="12">
        <v>3</v>
      </c>
      <c r="G15" s="25"/>
      <c r="I15" s="10" t="s">
        <v>15</v>
      </c>
      <c r="J15" s="5" t="s">
        <v>24</v>
      </c>
      <c r="K15" s="6">
        <v>14900</v>
      </c>
    </row>
    <row r="16" spans="1:11" s="20" customFormat="1" ht="18" customHeight="1" x14ac:dyDescent="0.2">
      <c r="C16" s="10" t="s">
        <v>16</v>
      </c>
      <c r="D16" s="11"/>
      <c r="E16" s="24"/>
      <c r="F16" s="12">
        <v>11</v>
      </c>
      <c r="G16" s="25"/>
      <c r="I16" s="10" t="s">
        <v>16</v>
      </c>
      <c r="J16" s="5" t="s">
        <v>25</v>
      </c>
      <c r="K16" s="6">
        <v>18600</v>
      </c>
    </row>
    <row r="17" spans="2:12" s="20" customFormat="1" ht="18" customHeight="1" x14ac:dyDescent="0.2">
      <c r="C17" s="10" t="s">
        <v>18</v>
      </c>
      <c r="D17" s="11"/>
      <c r="E17" s="24"/>
      <c r="F17" s="12">
        <v>9</v>
      </c>
      <c r="G17" s="25"/>
      <c r="I17" s="10" t="s">
        <v>17</v>
      </c>
      <c r="J17" s="5" t="s">
        <v>26</v>
      </c>
      <c r="K17" s="6">
        <v>19000</v>
      </c>
    </row>
    <row r="18" spans="2:12" s="20" customFormat="1" ht="18" customHeight="1" x14ac:dyDescent="0.2">
      <c r="C18" s="10" t="s">
        <v>14</v>
      </c>
      <c r="D18" s="11"/>
      <c r="E18" s="24"/>
      <c r="F18" s="12">
        <v>7</v>
      </c>
      <c r="G18" s="25"/>
      <c r="I18" s="10" t="s">
        <v>18</v>
      </c>
      <c r="J18" s="5" t="s">
        <v>27</v>
      </c>
      <c r="K18" s="6">
        <v>12500</v>
      </c>
      <c r="L18" s="13"/>
    </row>
    <row r="19" spans="2:12" s="20" customFormat="1" ht="14.4" x14ac:dyDescent="0.2">
      <c r="D19" s="14"/>
      <c r="F19" s="26"/>
      <c r="K19" s="26"/>
    </row>
    <row r="20" spans="2:12" s="20" customFormat="1" ht="14.4" x14ac:dyDescent="0.2">
      <c r="D20" s="14"/>
      <c r="F20" s="26"/>
      <c r="K20" s="26"/>
    </row>
    <row r="21" spans="2:12" s="20" customFormat="1" ht="14.4" x14ac:dyDescent="0.2">
      <c r="D21" s="27"/>
      <c r="E21" s="27"/>
      <c r="F21" s="27"/>
      <c r="G21" s="28"/>
      <c r="K21" s="26"/>
    </row>
    <row r="22" spans="2:12" s="20" customFormat="1" ht="14.4" x14ac:dyDescent="0.2">
      <c r="C22" s="29" t="s">
        <v>2</v>
      </c>
      <c r="D22" s="15"/>
      <c r="E22" s="15"/>
      <c r="F22" s="15"/>
      <c r="G22" s="28"/>
      <c r="K22" s="26"/>
    </row>
    <row r="23" spans="2:12" s="20" customFormat="1" ht="14.4" x14ac:dyDescent="0.2">
      <c r="D23" s="16"/>
      <c r="E23" s="27"/>
      <c r="F23" s="28"/>
      <c r="G23" s="28"/>
      <c r="H23" s="30"/>
      <c r="J23" s="26"/>
      <c r="K23" s="26"/>
    </row>
    <row r="24" spans="2:12" s="20" customFormat="1" ht="18" customHeight="1" x14ac:dyDescent="0.2">
      <c r="B24" s="17" t="s">
        <v>3</v>
      </c>
      <c r="C24" s="39" t="s">
        <v>10</v>
      </c>
      <c r="D24" s="39" t="s">
        <v>19</v>
      </c>
      <c r="E24" s="40" t="s">
        <v>20</v>
      </c>
      <c r="F24" s="39" t="s">
        <v>4</v>
      </c>
      <c r="G24" s="41" t="s">
        <v>31</v>
      </c>
      <c r="H24" s="30"/>
      <c r="J24" s="26"/>
      <c r="K24" s="26"/>
    </row>
    <row r="25" spans="2:12" s="20" customFormat="1" ht="18" customHeight="1" x14ac:dyDescent="0.2">
      <c r="C25" s="10" t="s">
        <v>15</v>
      </c>
      <c r="D25" s="18" t="str">
        <f>VLOOKUP(C25,$I$11:$K$18,2,0)</f>
        <v>サモス　デュ</v>
      </c>
      <c r="E25" s="31">
        <f>VLOOKUP(C25,$I$11:$K$18,3,0)</f>
        <v>14900</v>
      </c>
      <c r="F25" s="12">
        <v>12</v>
      </c>
      <c r="G25" s="32">
        <f>E25*F25*0.9</f>
        <v>160920</v>
      </c>
    </row>
    <row r="26" spans="2:12" s="20" customFormat="1" ht="18" customHeight="1" x14ac:dyDescent="0.2">
      <c r="C26" s="10" t="s">
        <v>17</v>
      </c>
      <c r="D26" s="18" t="str">
        <f t="shared" ref="D26:D31" si="0">VLOOKUP(C26,$I$11:$K$18,2,0)</f>
        <v>ヴィサント</v>
      </c>
      <c r="E26" s="31">
        <f t="shared" ref="E26:E31" si="1">VLOOKUP(C26,$I$11:$K$18,3,0)</f>
        <v>19000</v>
      </c>
      <c r="F26" s="12">
        <v>5</v>
      </c>
      <c r="G26" s="32">
        <f t="shared" ref="G26:G31" si="2">E26*F26*0.9</f>
        <v>85500</v>
      </c>
    </row>
    <row r="27" spans="2:12" s="20" customFormat="1" ht="18" customHeight="1" x14ac:dyDescent="0.2">
      <c r="C27" s="10" t="s">
        <v>13</v>
      </c>
      <c r="D27" s="18" t="str">
        <f t="shared" si="0"/>
        <v>ネメア・イナリ</v>
      </c>
      <c r="E27" s="31">
        <f t="shared" si="1"/>
        <v>11600</v>
      </c>
      <c r="F27" s="12">
        <v>8</v>
      </c>
      <c r="G27" s="32">
        <f t="shared" si="2"/>
        <v>83520</v>
      </c>
    </row>
    <row r="28" spans="2:12" s="20" customFormat="1" ht="18" customHeight="1" x14ac:dyDescent="0.2">
      <c r="C28" s="10" t="s">
        <v>12</v>
      </c>
      <c r="D28" s="18" t="str">
        <f t="shared" si="0"/>
        <v>サントリーニ </v>
      </c>
      <c r="E28" s="31">
        <f t="shared" si="1"/>
        <v>17800</v>
      </c>
      <c r="F28" s="12">
        <v>3</v>
      </c>
      <c r="G28" s="32">
        <f t="shared" si="2"/>
        <v>48060</v>
      </c>
    </row>
    <row r="29" spans="2:12" s="20" customFormat="1" ht="18" customHeight="1" x14ac:dyDescent="0.2">
      <c r="C29" s="10" t="s">
        <v>16</v>
      </c>
      <c r="D29" s="18" t="str">
        <f t="shared" si="0"/>
        <v>サモス ネクター</v>
      </c>
      <c r="E29" s="31">
        <f t="shared" si="1"/>
        <v>18600</v>
      </c>
      <c r="F29" s="12">
        <v>11</v>
      </c>
      <c r="G29" s="32">
        <f t="shared" si="2"/>
        <v>184140</v>
      </c>
    </row>
    <row r="30" spans="2:12" s="20" customFormat="1" ht="18" customHeight="1" x14ac:dyDescent="0.2">
      <c r="C30" s="10" t="s">
        <v>18</v>
      </c>
      <c r="D30" s="18" t="str">
        <f t="shared" si="0"/>
        <v>ウゾ -</v>
      </c>
      <c r="E30" s="31">
        <f t="shared" si="1"/>
        <v>12500</v>
      </c>
      <c r="F30" s="12">
        <v>9</v>
      </c>
      <c r="G30" s="32">
        <f t="shared" si="2"/>
        <v>101250</v>
      </c>
    </row>
    <row r="31" spans="2:12" s="20" customFormat="1" ht="18" customHeight="1" x14ac:dyDescent="0.2">
      <c r="C31" s="10" t="s">
        <v>14</v>
      </c>
      <c r="D31" s="18" t="str">
        <f t="shared" si="0"/>
        <v xml:space="preserve">ネメア ・リザーブ  </v>
      </c>
      <c r="E31" s="31">
        <f t="shared" si="1"/>
        <v>18700</v>
      </c>
      <c r="F31" s="12">
        <v>7</v>
      </c>
      <c r="G31" s="32">
        <f t="shared" si="2"/>
        <v>117810</v>
      </c>
    </row>
    <row r="32" spans="2:12" s="20" customFormat="1" ht="14.4" x14ac:dyDescent="0.2">
      <c r="C32" s="27"/>
      <c r="D32" s="15"/>
      <c r="E32" s="46"/>
      <c r="F32" s="46"/>
      <c r="G32" s="27"/>
    </row>
    <row r="33" spans="3:7" x14ac:dyDescent="0.2">
      <c r="C33" s="33"/>
      <c r="D33" s="33"/>
      <c r="E33" s="33"/>
      <c r="F33" s="33"/>
      <c r="G33" s="33"/>
    </row>
    <row r="34" spans="3:7" x14ac:dyDescent="0.2">
      <c r="C34" s="33"/>
      <c r="D34" s="33"/>
      <c r="E34" s="33"/>
      <c r="F34" s="33"/>
      <c r="G34" s="33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8.21875" customWidth="1"/>
    <col min="4" max="4" width="18" customWidth="1"/>
    <col min="5" max="5" width="12.21875" customWidth="1"/>
    <col min="6" max="7" width="10.88671875" customWidth="1"/>
    <col min="8" max="8" width="7" customWidth="1"/>
    <col min="9" max="9" width="9.6640625" customWidth="1"/>
    <col min="10" max="10" width="19.33203125" customWidth="1"/>
    <col min="11" max="11" width="15.21875" customWidth="1"/>
    <col min="12" max="12" width="10.88671875" customWidth="1"/>
    <col min="13" max="13" width="9.44140625" customWidth="1"/>
  </cols>
  <sheetData>
    <row r="1" spans="1:11" ht="16.2" customHeight="1" thickBot="1" x14ac:dyDescent="0.25">
      <c r="A1" s="47" t="s">
        <v>32</v>
      </c>
      <c r="B1" s="47"/>
      <c r="C1" s="47"/>
      <c r="D1" s="47"/>
      <c r="E1" s="47"/>
      <c r="F1" s="47"/>
      <c r="G1" s="47"/>
      <c r="H1" s="47"/>
      <c r="I1" s="47"/>
    </row>
    <row r="2" spans="1:11" ht="23.25" customHeight="1" thickBot="1" x14ac:dyDescent="0.25">
      <c r="B2" s="43" t="s">
        <v>5</v>
      </c>
      <c r="C2" s="44"/>
      <c r="D2" s="44"/>
      <c r="E2" s="45"/>
      <c r="F2" s="19" t="s">
        <v>1</v>
      </c>
      <c r="G2" s="42" t="s">
        <v>6</v>
      </c>
      <c r="H2" s="42"/>
      <c r="I2" s="42"/>
    </row>
    <row r="4" spans="1:11" s="20" customFormat="1" ht="19.5" customHeight="1" x14ac:dyDescent="0.2">
      <c r="C4" s="21" t="s">
        <v>33</v>
      </c>
    </row>
    <row r="5" spans="1:11" s="20" customFormat="1" ht="19.5" customHeight="1" x14ac:dyDescent="0.2">
      <c r="C5" s="20" t="s">
        <v>7</v>
      </c>
    </row>
    <row r="6" spans="1:11" s="20" customFormat="1" ht="19.5" customHeight="1" x14ac:dyDescent="0.2">
      <c r="C6" s="20" t="s">
        <v>30</v>
      </c>
    </row>
    <row r="7" spans="1:11" s="20" customFormat="1" ht="14.4" x14ac:dyDescent="0.2"/>
    <row r="8" spans="1:11" s="20" customFormat="1" ht="18" customHeight="1" x14ac:dyDescent="0.2">
      <c r="B8" s="7" t="s">
        <v>0</v>
      </c>
      <c r="C8" s="20" t="s">
        <v>21</v>
      </c>
    </row>
    <row r="9" spans="1:11" s="20" customFormat="1" ht="18" customHeight="1" x14ac:dyDescent="0.2">
      <c r="B9" s="7"/>
      <c r="C9" s="22" t="s">
        <v>29</v>
      </c>
    </row>
    <row r="10" spans="1:11" s="20" customFormat="1" ht="14.4" x14ac:dyDescent="0.2">
      <c r="C10" s="23"/>
      <c r="D10" s="23"/>
      <c r="E10" s="23"/>
      <c r="F10" s="23"/>
      <c r="G10" s="23"/>
      <c r="I10" s="38" t="s">
        <v>11</v>
      </c>
      <c r="J10" s="8"/>
      <c r="K10" s="8"/>
    </row>
    <row r="11" spans="1:11" s="20" customFormat="1" ht="18" customHeight="1" x14ac:dyDescent="0.2">
      <c r="C11" s="39" t="s">
        <v>10</v>
      </c>
      <c r="D11" s="39" t="s">
        <v>19</v>
      </c>
      <c r="E11" s="40" t="s">
        <v>20</v>
      </c>
      <c r="F11" s="39" t="s">
        <v>4</v>
      </c>
      <c r="G11" s="41" t="s">
        <v>31</v>
      </c>
      <c r="I11" s="9" t="s">
        <v>10</v>
      </c>
      <c r="J11" s="4" t="s">
        <v>9</v>
      </c>
      <c r="K11" s="4" t="s">
        <v>20</v>
      </c>
    </row>
    <row r="12" spans="1:11" s="20" customFormat="1" ht="18" customHeight="1" x14ac:dyDescent="0.2">
      <c r="C12" s="10" t="s">
        <v>15</v>
      </c>
      <c r="D12" s="18" t="str">
        <f>VLOOKUP(C12,$I$11:$K$18,2,0)</f>
        <v>サモス　デュ</v>
      </c>
      <c r="E12" s="31">
        <f>VLOOKUP(C12,$I$11:$K$18,3,0)</f>
        <v>14900</v>
      </c>
      <c r="F12" s="12">
        <v>12</v>
      </c>
      <c r="G12" s="32">
        <f>E12*F12*0.9</f>
        <v>160920</v>
      </c>
      <c r="I12" s="10" t="s">
        <v>12</v>
      </c>
      <c r="J12" s="5" t="s">
        <v>22</v>
      </c>
      <c r="K12" s="6">
        <v>17800</v>
      </c>
    </row>
    <row r="13" spans="1:11" s="20" customFormat="1" ht="18" customHeight="1" x14ac:dyDescent="0.2">
      <c r="C13" s="10" t="s">
        <v>17</v>
      </c>
      <c r="D13" s="18" t="str">
        <f t="shared" ref="D13:D18" si="0">VLOOKUP(C13,$I$11:$K$18,2,0)</f>
        <v>ヴィサント</v>
      </c>
      <c r="E13" s="31">
        <f t="shared" ref="E13:E18" si="1">VLOOKUP(C13,$I$11:$K$18,3,0)</f>
        <v>19000</v>
      </c>
      <c r="F13" s="12">
        <v>5</v>
      </c>
      <c r="G13" s="32">
        <f t="shared" ref="G13:G18" si="2">E13*F13*0.9</f>
        <v>85500</v>
      </c>
      <c r="I13" s="10" t="s">
        <v>13</v>
      </c>
      <c r="J13" s="5" t="s">
        <v>23</v>
      </c>
      <c r="K13" s="6">
        <v>11600</v>
      </c>
    </row>
    <row r="14" spans="1:11" s="20" customFormat="1" ht="18" customHeight="1" x14ac:dyDescent="0.2">
      <c r="C14" s="10" t="s">
        <v>13</v>
      </c>
      <c r="D14" s="18" t="str">
        <f t="shared" si="0"/>
        <v>ネメア・イナリ</v>
      </c>
      <c r="E14" s="31">
        <f t="shared" si="1"/>
        <v>11600</v>
      </c>
      <c r="F14" s="12">
        <v>8</v>
      </c>
      <c r="G14" s="32">
        <f t="shared" si="2"/>
        <v>83520</v>
      </c>
      <c r="I14" s="10" t="s">
        <v>14</v>
      </c>
      <c r="J14" s="5" t="s">
        <v>8</v>
      </c>
      <c r="K14" s="6">
        <v>18700</v>
      </c>
    </row>
    <row r="15" spans="1:11" s="20" customFormat="1" ht="18" customHeight="1" x14ac:dyDescent="0.2">
      <c r="C15" s="10" t="s">
        <v>12</v>
      </c>
      <c r="D15" s="18" t="str">
        <f t="shared" si="0"/>
        <v>サントリーニ </v>
      </c>
      <c r="E15" s="31">
        <f t="shared" si="1"/>
        <v>17800</v>
      </c>
      <c r="F15" s="12">
        <v>3</v>
      </c>
      <c r="G15" s="32">
        <f t="shared" si="2"/>
        <v>48060</v>
      </c>
      <c r="I15" s="10" t="s">
        <v>15</v>
      </c>
      <c r="J15" s="5" t="s">
        <v>24</v>
      </c>
      <c r="K15" s="6">
        <v>14900</v>
      </c>
    </row>
    <row r="16" spans="1:11" s="20" customFormat="1" ht="18" customHeight="1" x14ac:dyDescent="0.2">
      <c r="C16" s="10" t="s">
        <v>16</v>
      </c>
      <c r="D16" s="18" t="str">
        <f t="shared" si="0"/>
        <v>サモス ネクター</v>
      </c>
      <c r="E16" s="31">
        <f t="shared" si="1"/>
        <v>18600</v>
      </c>
      <c r="F16" s="12">
        <v>11</v>
      </c>
      <c r="G16" s="32">
        <f t="shared" si="2"/>
        <v>184140</v>
      </c>
      <c r="I16" s="10" t="s">
        <v>16</v>
      </c>
      <c r="J16" s="5" t="s">
        <v>25</v>
      </c>
      <c r="K16" s="6">
        <v>18600</v>
      </c>
    </row>
    <row r="17" spans="2:12" s="20" customFormat="1" ht="18" customHeight="1" x14ac:dyDescent="0.2">
      <c r="C17" s="10" t="s">
        <v>18</v>
      </c>
      <c r="D17" s="18" t="str">
        <f t="shared" si="0"/>
        <v>ウゾ -</v>
      </c>
      <c r="E17" s="31">
        <f t="shared" si="1"/>
        <v>12500</v>
      </c>
      <c r="F17" s="12">
        <v>9</v>
      </c>
      <c r="G17" s="32">
        <f t="shared" si="2"/>
        <v>101250</v>
      </c>
      <c r="I17" s="10" t="s">
        <v>17</v>
      </c>
      <c r="J17" s="5" t="s">
        <v>26</v>
      </c>
      <c r="K17" s="6">
        <v>19000</v>
      </c>
    </row>
    <row r="18" spans="2:12" s="20" customFormat="1" ht="18" customHeight="1" x14ac:dyDescent="0.2">
      <c r="C18" s="10" t="s">
        <v>14</v>
      </c>
      <c r="D18" s="18" t="str">
        <f t="shared" si="0"/>
        <v xml:space="preserve">ネメア ・リザーブ  </v>
      </c>
      <c r="E18" s="31">
        <f t="shared" si="1"/>
        <v>18700</v>
      </c>
      <c r="F18" s="12">
        <v>7</v>
      </c>
      <c r="G18" s="32">
        <f t="shared" si="2"/>
        <v>117810</v>
      </c>
      <c r="I18" s="10" t="s">
        <v>18</v>
      </c>
      <c r="J18" s="5" t="s">
        <v>27</v>
      </c>
      <c r="K18" s="6">
        <v>12500</v>
      </c>
      <c r="L18" s="13"/>
    </row>
    <row r="19" spans="2:12" s="20" customFormat="1" ht="14.4" x14ac:dyDescent="0.2">
      <c r="D19" s="14"/>
      <c r="F19" s="26"/>
      <c r="K19" s="26"/>
    </row>
    <row r="20" spans="2:12" s="20" customFormat="1" ht="14.4" x14ac:dyDescent="0.2">
      <c r="D20" s="14"/>
      <c r="F20" s="26"/>
      <c r="K20" s="26"/>
    </row>
    <row r="21" spans="2:12" s="20" customFormat="1" ht="14.4" x14ac:dyDescent="0.2">
      <c r="D21" s="14"/>
      <c r="F21" s="26"/>
      <c r="G21" s="28"/>
      <c r="K21" s="26"/>
    </row>
    <row r="22" spans="2:12" s="20" customFormat="1" ht="14.4" x14ac:dyDescent="0.2">
      <c r="D22" s="27"/>
      <c r="E22" s="27"/>
      <c r="F22" s="27"/>
      <c r="G22" s="28"/>
      <c r="K22" s="26"/>
    </row>
    <row r="23" spans="2:12" x14ac:dyDescent="0.2">
      <c r="C23" s="34"/>
      <c r="D23" s="2"/>
      <c r="E23" s="2"/>
      <c r="F23" s="2"/>
      <c r="G23" s="35"/>
      <c r="K23" s="36"/>
    </row>
    <row r="24" spans="2:12" x14ac:dyDescent="0.2">
      <c r="D24" s="3"/>
      <c r="E24" s="33"/>
      <c r="F24" s="35"/>
      <c r="G24" s="35"/>
      <c r="H24" s="37"/>
      <c r="J24" s="36"/>
      <c r="K24" s="36"/>
    </row>
    <row r="25" spans="2:12" x14ac:dyDescent="0.2">
      <c r="B25" s="1"/>
      <c r="C25" s="33"/>
      <c r="D25" s="3"/>
      <c r="E25" s="33"/>
      <c r="F25" s="35"/>
      <c r="G25" s="35"/>
      <c r="H25" s="37"/>
      <c r="J25" s="36"/>
      <c r="K25" s="36"/>
    </row>
    <row r="26" spans="2:12" x14ac:dyDescent="0.2">
      <c r="C26" s="33"/>
      <c r="D26" s="3"/>
      <c r="E26" s="33"/>
      <c r="F26" s="35"/>
    </row>
    <row r="27" spans="2:12" x14ac:dyDescent="0.2">
      <c r="C27" s="33"/>
      <c r="D27" s="3"/>
      <c r="E27" s="33"/>
      <c r="F27" s="35"/>
    </row>
    <row r="28" spans="2:12" x14ac:dyDescent="0.2">
      <c r="C28" s="33"/>
      <c r="D28" s="3"/>
      <c r="E28" s="33"/>
      <c r="F28" s="35"/>
    </row>
    <row r="29" spans="2:12" x14ac:dyDescent="0.2">
      <c r="C29" s="33"/>
      <c r="D29" s="33"/>
      <c r="E29" s="33"/>
      <c r="F29" s="33"/>
      <c r="G29" s="33"/>
    </row>
    <row r="30" spans="2:12" x14ac:dyDescent="0.2">
      <c r="C30" s="33"/>
      <c r="D30" s="33"/>
      <c r="E30" s="48"/>
      <c r="F30" s="48"/>
      <c r="G30" s="33"/>
    </row>
    <row r="31" spans="2:12" x14ac:dyDescent="0.2">
      <c r="C31" s="33"/>
      <c r="D31" s="33"/>
      <c r="E31" s="48"/>
      <c r="F31" s="48"/>
      <c r="G31" s="33"/>
    </row>
    <row r="32" spans="2:12" x14ac:dyDescent="0.2">
      <c r="C32" s="33"/>
      <c r="D32" s="33"/>
      <c r="E32" s="49"/>
      <c r="F32" s="49"/>
      <c r="G32" s="33"/>
    </row>
    <row r="33" spans="3:7" x14ac:dyDescent="0.2">
      <c r="C33" s="33"/>
      <c r="D33" s="2"/>
      <c r="E33" s="48"/>
      <c r="F33" s="48"/>
      <c r="G33" s="33"/>
    </row>
    <row r="34" spans="3:7" x14ac:dyDescent="0.2">
      <c r="C34" s="33"/>
      <c r="D34" s="33"/>
      <c r="E34" s="33"/>
      <c r="F34" s="33"/>
      <c r="G34" s="33"/>
    </row>
    <row r="35" spans="3:7" x14ac:dyDescent="0.2">
      <c r="C35" s="33"/>
      <c r="D35" s="33"/>
      <c r="E35" s="33"/>
      <c r="F35" s="33"/>
      <c r="G35" s="33"/>
    </row>
  </sheetData>
  <mergeCells count="7">
    <mergeCell ref="A1:I1"/>
    <mergeCell ref="E31:F31"/>
    <mergeCell ref="E32:F32"/>
    <mergeCell ref="E33:F33"/>
    <mergeCell ref="G2:I2"/>
    <mergeCell ref="E30:F30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2023-07-07T06:07:48Z</dcterms:modified>
</cp:coreProperties>
</file>