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1-数学／三角関数\"/>
    </mc:Choice>
  </mc:AlternateContent>
  <xr:revisionPtr revIDLastSave="0" documentId="13_ncr:1_{439049EC-F46A-4EE7-A04A-BC750F244C7D}" xr6:coauthVersionLast="47" xr6:coauthVersionMax="47" xr10:uidLastSave="{00000000-0000-0000-0000-000000000000}"/>
  <bookViews>
    <workbookView xWindow="1164" yWindow="60" windowWidth="20472" windowHeight="12720" xr2:uid="{30A49B67-3D07-4533-AD10-BDDDCAF1D1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2" i="1" l="1"/>
  <c r="F111" i="1"/>
  <c r="F110" i="1"/>
  <c r="F109" i="1"/>
  <c r="F108" i="1"/>
  <c r="F113" i="1" s="1"/>
  <c r="E95" i="1"/>
  <c r="E94" i="1"/>
  <c r="E93" i="1"/>
  <c r="E92" i="1"/>
  <c r="E91" i="1"/>
  <c r="E80" i="1"/>
  <c r="E79" i="1"/>
  <c r="E78" i="1"/>
  <c r="E77" i="1"/>
  <c r="E76" i="1"/>
  <c r="E57" i="1"/>
  <c r="E56" i="1"/>
  <c r="E55" i="1"/>
  <c r="F115" i="1" l="1"/>
  <c r="F117" i="1" s="1"/>
  <c r="F1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5" authorId="0" shapeId="0" xr:uid="{6142C308-BD78-4C52-9FBF-747881702FE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(D55)</t>
        </r>
      </text>
    </comment>
    <comment ref="E76" authorId="0" shapeId="0" xr:uid="{AE6E5BBE-2DF4-4300-BDEB-46E779151F2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(D76*</t>
        </r>
        <r>
          <rPr>
            <b/>
            <sz val="14"/>
            <color indexed="12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※Ｈ１６ ４/１６以降＝総額表示
  </t>
        </r>
        <r>
          <rPr>
            <b/>
            <sz val="14"/>
            <color indexed="81"/>
            <rFont val="ＭＳ Ｐゴシック"/>
            <family val="3"/>
            <charset val="128"/>
          </rPr>
          <t>=INT(D76*1.08)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</t>
        </r>
      </text>
    </comment>
    <comment ref="E91" authorId="0" shapeId="0" xr:uid="{79AF2C57-FDDF-429E-B6EF-A4BA59507F8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(D91*0.08+D91)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=INT(D91*</t>
        </r>
        <r>
          <rPr>
            <b/>
            <sz val="14"/>
            <color indexed="12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08" authorId="0" shapeId="0" xr:uid="{7D696514-F9A8-4B82-8FD8-FFC89ED17B8C}">
      <text>
        <r>
          <rPr>
            <b/>
            <sz val="14"/>
            <color indexed="81"/>
            <rFont val="ＭＳ Ｐゴシック"/>
            <family val="3"/>
            <charset val="128"/>
          </rPr>
          <t>=D108*E108</t>
        </r>
      </text>
    </comment>
    <comment ref="F113" authorId="0" shapeId="0" xr:uid="{1AD98C47-C800-4DA5-98DC-253F962EA93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(F108:F112)</t>
        </r>
      </text>
    </comment>
    <comment ref="F114" authorId="0" shapeId="0" xr:uid="{86CBBDD0-5618-4316-80F9-470BDD81B70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(F113*</t>
        </r>
        <r>
          <rPr>
            <b/>
            <sz val="14"/>
            <color indexed="12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7" authorId="0" shapeId="0" xr:uid="{E95BA587-8177-4A99-A0C9-54EDB65E1D1B}">
      <text>
        <r>
          <rPr>
            <b/>
            <sz val="14"/>
            <color indexed="81"/>
            <rFont val="ＭＳ Ｐゴシック"/>
            <family val="3"/>
            <charset val="128"/>
          </rPr>
          <t>=F115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上で算出した「合計」をそのままここに</t>
        </r>
        <r>
          <rPr>
            <b/>
            <sz val="12"/>
            <color indexed="10"/>
            <rFont val="ＭＳ Ｐゴシック"/>
            <family val="3"/>
            <charset val="128"/>
          </rPr>
          <t>転記するには</t>
        </r>
        <r>
          <rPr>
            <sz val="12"/>
            <color indexed="81"/>
            <rFont val="ＭＳ Ｐゴシック"/>
            <family val="3"/>
            <charset val="128"/>
          </rPr>
          <t xml:space="preserve">
このセルでは、</t>
        </r>
        <r>
          <rPr>
            <sz val="12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2"/>
            <color indexed="81"/>
            <rFont val="ＭＳ Ｐゴシック"/>
            <family val="3"/>
            <charset val="128"/>
          </rPr>
          <t>ます。
「</t>
        </r>
        <r>
          <rPr>
            <b/>
            <sz val="12"/>
            <color indexed="10"/>
            <rFont val="ＭＳ Ｐゴシック"/>
            <family val="3"/>
            <charset val="128"/>
          </rPr>
          <t>＝指定したセル</t>
        </r>
        <r>
          <rPr>
            <sz val="12"/>
            <color indexed="81"/>
            <rFont val="ＭＳ Ｐゴシック"/>
            <family val="3"/>
            <charset val="128"/>
          </rPr>
          <t>」をクリックでOK</t>
        </r>
      </text>
    </comment>
  </commentList>
</comments>
</file>

<file path=xl/sharedStrings.xml><?xml version="1.0" encoding="utf-8"?>
<sst xmlns="http://schemas.openxmlformats.org/spreadsheetml/2006/main" count="114" uniqueCount="63">
  <si>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</si>
  <si>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</si>
  <si>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</si>
  <si>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</si>
  <si>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</si>
  <si>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</si>
  <si>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</si>
  <si>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</si>
  <si>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</si>
  <si>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</si>
  <si>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</si>
  <si>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</si>
  <si>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</si>
  <si>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</si>
  <si>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④最初に、使う関数を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5" eb="6">
      <t>ツカ</t>
    </rPh>
    <rPh sb="7" eb="9">
      <t>カンスウ</t>
    </rPh>
    <rPh sb="23" eb="25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</si>
  <si>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</si>
  <si>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</si>
  <si>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</si>
  <si>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</si>
  <si>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</si>
  <si>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</si>
  <si>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2"/>
        <color indexed="10"/>
        <rFont val="ＭＳ Ｐゴシック"/>
        <family val="3"/>
        <charset val="128"/>
      </rPr>
      <t>INT</t>
    </r>
    <r>
      <rPr>
        <b/>
        <sz val="12"/>
        <rFont val="ＭＳ Ｐゴシック"/>
        <family val="3"/>
        <charset val="128"/>
      </rPr>
      <t>関数ー「数学／三角」関数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4"/>
  </si>
  <si>
    <r>
      <t>少数点一桁を、切捨てます</t>
    </r>
    <r>
      <rPr>
        <sz val="12"/>
        <color theme="1"/>
        <rFont val="ＭＳ Ｐゴシック"/>
        <family val="3"/>
        <charset val="128"/>
      </rPr>
      <t>。→「消費税」の算出に便利ですね。</t>
    </r>
    <rPh sb="0" eb="2">
      <t>ショウスウ</t>
    </rPh>
    <rPh sb="2" eb="3">
      <t>テン</t>
    </rPh>
    <rPh sb="3" eb="5">
      <t>ヒトケタ</t>
    </rPh>
    <rPh sb="7" eb="9">
      <t>キリス</t>
    </rPh>
    <rPh sb="15" eb="18">
      <t>ショウヒゼイ</t>
    </rPh>
    <rPh sb="20" eb="22">
      <t>サンシュツ</t>
    </rPh>
    <rPh sb="23" eb="25">
      <t>ベンリ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</si>
  <si>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に左にある数値を「INT関数」で小数点一桁で、切り捨てましょう。</t>
    </r>
    <rPh sb="2" eb="3">
      <t>ヒダリ</t>
    </rPh>
    <rPh sb="6" eb="8">
      <t>スウチ</t>
    </rPh>
    <rPh sb="13" eb="15">
      <t>カンスウ</t>
    </rPh>
    <rPh sb="17" eb="20">
      <t>ショウスウテン</t>
    </rPh>
    <rPh sb="20" eb="22">
      <t>ヒトケタ</t>
    </rPh>
    <rPh sb="24" eb="25">
      <t>キ</t>
    </rPh>
    <rPh sb="26" eb="27">
      <t>ス</t>
    </rPh>
    <phoneticPr fontId="4"/>
  </si>
  <si>
    <t>数値</t>
    <rPh sb="0" eb="2">
      <t>スウチ</t>
    </rPh>
    <phoneticPr fontId="4"/>
  </si>
  <si>
    <t>切捨て後</t>
    <rPh sb="0" eb="2">
      <t>キリス</t>
    </rPh>
    <rPh sb="3" eb="4">
      <t>ゴ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</si>
  <si>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</si>
  <si>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</si>
  <si>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</si>
  <si>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</si>
  <si>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INT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3" eb="15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</si>
  <si>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</si>
  <si>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</si>
  <si>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t>消費税の算出－１</t>
    <rPh sb="0" eb="3">
      <t>ショウヒゼイ</t>
    </rPh>
    <rPh sb="4" eb="6">
      <t>サンシュツ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</si>
  <si>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に左にある商品を「INT関数」で</t>
    </r>
    <r>
      <rPr>
        <b/>
        <sz val="12"/>
        <rFont val="ＭＳ Ｐゴシック"/>
        <family val="3"/>
        <charset val="128"/>
      </rPr>
      <t>消費税</t>
    </r>
    <r>
      <rPr>
        <sz val="12"/>
        <color theme="1"/>
        <rFont val="ＭＳ Ｐゴシック"/>
        <family val="3"/>
        <charset val="128"/>
      </rPr>
      <t>を求めましょう。</t>
    </r>
    <rPh sb="2" eb="3">
      <t>ヒダリ</t>
    </rPh>
    <rPh sb="6" eb="8">
      <t>ショウヒン</t>
    </rPh>
    <rPh sb="13" eb="15">
      <t>カンスウ</t>
    </rPh>
    <rPh sb="17" eb="20">
      <t>ショウヒゼイ</t>
    </rPh>
    <rPh sb="21" eb="22">
      <t>モト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</si>
  <si>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</si>
  <si>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</si>
  <si>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消費税</t>
    <rPh sb="0" eb="3">
      <t>ショウヒゼイ</t>
    </rPh>
    <phoneticPr fontId="4"/>
  </si>
  <si>
    <t>パソコン</t>
    <phoneticPr fontId="4"/>
  </si>
  <si>
    <t>デジカメ</t>
    <phoneticPr fontId="4"/>
  </si>
  <si>
    <t>プリンター</t>
    <phoneticPr fontId="4"/>
  </si>
  <si>
    <t>コピー用紙</t>
    <rPh sb="3" eb="5">
      <t>ヨウシ</t>
    </rPh>
    <phoneticPr fontId="4"/>
  </si>
  <si>
    <t>インク</t>
    <phoneticPr fontId="4"/>
  </si>
  <si>
    <t>消費税の算出－2</t>
    <rPh sb="0" eb="3">
      <t>ショウヒゼイ</t>
    </rPh>
    <rPh sb="4" eb="6">
      <t>サンシュツ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</si>
  <si>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に「INT関数」で消費税込みの価格を求めましょう。</t>
    </r>
    <rPh sb="6" eb="8">
      <t>カンスウ</t>
    </rPh>
    <rPh sb="10" eb="13">
      <t>ショウヒゼイ</t>
    </rPh>
    <rPh sb="13" eb="14">
      <t>コ</t>
    </rPh>
    <rPh sb="16" eb="18">
      <t>カカク</t>
    </rPh>
    <rPh sb="19" eb="20">
      <t>モト</t>
    </rPh>
    <phoneticPr fontId="4"/>
  </si>
  <si>
    <t>消費税込み</t>
    <rPh sb="0" eb="3">
      <t>ショウヒゼイ</t>
    </rPh>
    <rPh sb="3" eb="4">
      <t>コ</t>
    </rPh>
    <phoneticPr fontId="4"/>
  </si>
  <si>
    <t>※「関数」の入力ウィンドに</t>
    <rPh sb="2" eb="4">
      <t>カンスウ</t>
    </rPh>
    <rPh sb="6" eb="8">
      <t>ニュウリョク</t>
    </rPh>
    <phoneticPr fontId="4"/>
  </si>
  <si>
    <t>あるいは</t>
    <phoneticPr fontId="4"/>
  </si>
  <si>
    <t>消費税の算出－３</t>
    <rPh sb="0" eb="3">
      <t>ショウヒゼイ</t>
    </rPh>
    <rPh sb="4" eb="6">
      <t>サンシュツ</t>
    </rPh>
    <phoneticPr fontId="4"/>
  </si>
  <si>
    <t>計算式を設定しましょう。</t>
    <rPh sb="0" eb="2">
      <t>ケイサン</t>
    </rPh>
    <rPh sb="2" eb="3">
      <t>シキ</t>
    </rPh>
    <rPh sb="4" eb="6">
      <t>セッテイ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</si>
  <si>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</si>
  <si>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</si>
  <si>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鉛筆</t>
    <rPh sb="0" eb="2">
      <t>エンピツ</t>
    </rPh>
    <phoneticPr fontId="4"/>
  </si>
  <si>
    <t>ノート</t>
    <phoneticPr fontId="4"/>
  </si>
  <si>
    <t>ボールペン</t>
    <phoneticPr fontId="4"/>
  </si>
  <si>
    <t>バインダー</t>
    <phoneticPr fontId="4"/>
  </si>
  <si>
    <t>小計</t>
    <rPh sb="0" eb="2">
      <t>ショウケイ</t>
    </rPh>
    <phoneticPr fontId="4"/>
  </si>
  <si>
    <t>合計</t>
    <rPh sb="0" eb="2">
      <t>ゴウケイ</t>
    </rPh>
    <phoneticPr fontId="4"/>
  </si>
  <si>
    <t>請求額</t>
    <rPh sb="0" eb="2">
      <t>セイキュウ</t>
    </rPh>
    <rPh sb="2" eb="3">
      <t>ガク</t>
    </rPh>
    <phoneticPr fontId="4"/>
  </si>
  <si>
    <t>Copyright(c) Beginners Site All right reserved 2023/5/10</t>
    <phoneticPr fontId="4"/>
  </si>
  <si>
    <r>
      <t>＜商品価格×1.08＞</t>
    </r>
    <r>
      <rPr>
        <sz val="12"/>
        <color theme="1"/>
        <rFont val="ＭＳ Ｐゴシック"/>
        <family val="3"/>
        <charset val="128"/>
      </rPr>
      <t>　の式を入力</t>
    </r>
    <rPh sb="1" eb="3">
      <t>ショウヒン</t>
    </rPh>
    <rPh sb="3" eb="5">
      <t>カカク</t>
    </rPh>
    <rPh sb="13" eb="14">
      <t>シキ</t>
    </rPh>
    <rPh sb="15" eb="17">
      <t>ニュウリョク</t>
    </rPh>
    <phoneticPr fontId="4"/>
  </si>
  <si>
    <r>
      <t>＜商品価格×0.08＋商品価格＞　</t>
    </r>
    <r>
      <rPr>
        <sz val="12"/>
        <color theme="1"/>
        <rFont val="ＭＳ Ｐゴシック"/>
        <family val="3"/>
        <charset val="128"/>
      </rPr>
      <t>の式を入力</t>
    </r>
    <rPh sb="1" eb="3">
      <t>ショウヒン</t>
    </rPh>
    <rPh sb="3" eb="5">
      <t>カカク</t>
    </rPh>
    <rPh sb="11" eb="13">
      <t>ショウヒン</t>
    </rPh>
    <rPh sb="13" eb="15">
      <t>カカク</t>
    </rPh>
    <rPh sb="18" eb="19">
      <t>シキ</t>
    </rPh>
    <rPh sb="20" eb="22">
      <t>ニュウリョク</t>
    </rPh>
    <phoneticPr fontId="4"/>
  </si>
  <si>
    <r>
      <t>１、「</t>
    </r>
    <r>
      <rPr>
        <b/>
        <sz val="14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」ボタンの右横にある▼をクリックして</t>
    </r>
    <rPh sb="9" eb="11">
      <t>ミギヨコ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</si>
</sst>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#&quot;円&quot;"/>
    <numFmt numFmtId="177" formatCode="#,###&quot;個&quot;"/>
    <numFmt numFmtId="178" formatCode="0.0_ "/>
  </numFmts>
  <fonts count="2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17" fillId="0" borderId="15" xfId="0" applyFont="1" applyBorder="1">
      <alignment vertical="center"/>
    </xf>
    <xf numFmtId="178" fontId="17" fillId="9" borderId="15" xfId="0" applyNumberFormat="1" applyFont="1" applyFill="1" applyBorder="1">
      <alignment vertical="center"/>
    </xf>
    <xf numFmtId="0" fontId="17" fillId="9" borderId="15" xfId="0" applyFont="1" applyFill="1" applyBorder="1">
      <alignment vertical="center"/>
    </xf>
    <xf numFmtId="0" fontId="6" fillId="10" borderId="0" xfId="0" applyFont="1" applyFill="1">
      <alignment vertical="center"/>
    </xf>
    <xf numFmtId="0" fontId="5" fillId="10" borderId="0" xfId="0" applyFont="1" applyFill="1">
      <alignment vertical="center"/>
    </xf>
    <xf numFmtId="0" fontId="5" fillId="3" borderId="15" xfId="0" applyFont="1" applyFill="1" applyBorder="1" applyAlignment="1">
      <alignment horizontal="center" vertical="center"/>
    </xf>
    <xf numFmtId="38" fontId="5" fillId="0" borderId="15" xfId="1" applyFont="1" applyBorder="1" applyAlignment="1">
      <alignment vertical="center"/>
    </xf>
    <xf numFmtId="38" fontId="17" fillId="0" borderId="15" xfId="1" applyFont="1" applyBorder="1" applyAlignment="1">
      <alignment vertical="center"/>
    </xf>
    <xf numFmtId="38" fontId="17" fillId="9" borderId="15" xfId="1" applyFont="1" applyFill="1" applyBorder="1" applyAlignment="1">
      <alignment vertical="center"/>
    </xf>
    <xf numFmtId="0" fontId="17" fillId="9" borderId="15" xfId="1" applyNumberFormat="1" applyFont="1" applyFill="1" applyBorder="1" applyAlignment="1">
      <alignment vertical="center"/>
    </xf>
    <xf numFmtId="38" fontId="5" fillId="0" borderId="0" xfId="1" applyFont="1" applyAlignment="1">
      <alignment vertical="center"/>
    </xf>
    <xf numFmtId="0" fontId="18" fillId="3" borderId="15" xfId="0" applyFont="1" applyFill="1" applyBorder="1" applyAlignment="1">
      <alignment horizontal="center" vertical="center"/>
    </xf>
    <xf numFmtId="0" fontId="19" fillId="3" borderId="15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9" fillId="3" borderId="15" xfId="0" applyFont="1" applyFill="1" applyBorder="1" applyAlignment="1">
      <alignment horizontal="center" vertical="center"/>
    </xf>
    <xf numFmtId="38" fontId="17" fillId="11" borderId="15" xfId="1" applyFont="1" applyFill="1" applyBorder="1" applyAlignment="1">
      <alignment vertical="center"/>
    </xf>
    <xf numFmtId="0" fontId="17" fillId="11" borderId="15" xfId="1" applyNumberFormat="1" applyFont="1" applyFill="1" applyBorder="1" applyAlignment="1">
      <alignment vertical="center"/>
    </xf>
    <xf numFmtId="0" fontId="5" fillId="0" borderId="15" xfId="0" applyFont="1" applyBorder="1" applyAlignment="1">
      <alignment horizontal="right" vertical="center"/>
    </xf>
    <xf numFmtId="38" fontId="17" fillId="12" borderId="15" xfId="1" applyFont="1" applyFill="1" applyBorder="1" applyAlignment="1">
      <alignment vertical="center"/>
    </xf>
    <xf numFmtId="0" fontId="17" fillId="12" borderId="15" xfId="0" applyFont="1" applyFill="1" applyBorder="1">
      <alignment vertical="center"/>
    </xf>
    <xf numFmtId="38" fontId="17" fillId="13" borderId="15" xfId="1" applyFont="1" applyFill="1" applyBorder="1" applyAlignment="1">
      <alignment vertical="center"/>
    </xf>
    <xf numFmtId="0" fontId="17" fillId="13" borderId="15" xfId="0" applyFont="1" applyFill="1" applyBorder="1">
      <alignment vertical="center"/>
    </xf>
    <xf numFmtId="0" fontId="6" fillId="0" borderId="0" xfId="0" applyFont="1" applyAlignment="1">
      <alignment horizontal="right" vertical="center"/>
    </xf>
    <xf numFmtId="6" fontId="17" fillId="9" borderId="15" xfId="2" applyFont="1" applyFill="1" applyBorder="1" applyAlignment="1">
      <alignment vertical="center"/>
    </xf>
    <xf numFmtId="38" fontId="5" fillId="14" borderId="15" xfId="1" applyFont="1" applyFill="1" applyBorder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jp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1</xdr:row>
      <xdr:rowOff>171451</xdr:rowOff>
    </xdr:from>
    <xdr:to>
      <xdr:col>5</xdr:col>
      <xdr:colOff>104775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A3D7CD1-AE69-4CD3-8142-AB4D6DB84777}"/>
            </a:ext>
          </a:extLst>
        </xdr:cNvPr>
        <xdr:cNvSpPr txBox="1">
          <a:spLocks noChangeArrowheads="1"/>
        </xdr:cNvSpPr>
      </xdr:nvSpPr>
      <xdr:spPr bwMode="auto">
        <a:xfrm>
          <a:off x="621030" y="384811"/>
          <a:ext cx="2783205" cy="1108709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INT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イント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668173</xdr:colOff>
      <xdr:row>38</xdr:row>
      <xdr:rowOff>143320</xdr:rowOff>
    </xdr:from>
    <xdr:to>
      <xdr:col>13</xdr:col>
      <xdr:colOff>284004</xdr:colOff>
      <xdr:row>43</xdr:row>
      <xdr:rowOff>6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EAB63766-85D2-45D0-BCCF-AB6EB655CCA7}"/>
            </a:ext>
          </a:extLst>
        </xdr:cNvPr>
        <xdr:cNvGrpSpPr>
          <a:grpSpLocks/>
        </xdr:cNvGrpSpPr>
      </xdr:nvGrpSpPr>
      <xdr:grpSpPr bwMode="auto">
        <a:xfrm>
          <a:off x="889153" y="8982520"/>
          <a:ext cx="8195951" cy="923486"/>
          <a:chOff x="72" y="671"/>
          <a:chExt cx="728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5CCE9DEE-8B2A-D650-15A7-0BE18BECCF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BCA40C3-946D-9000-68AD-FC676EC9FA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4C0F3D64-4B7D-4983-C8AB-A3FF85FCA0E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8" y="674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0D6B5E2-3A64-0677-4521-AF932A7C32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" y="671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400050</xdr:colOff>
      <xdr:row>26</xdr:row>
      <xdr:rowOff>9525</xdr:rowOff>
    </xdr:from>
    <xdr:to>
      <xdr:col>3</xdr:col>
      <xdr:colOff>628650</xdr:colOff>
      <xdr:row>27</xdr:row>
      <xdr:rowOff>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1FC10D96-D379-444E-AF76-28166A7A8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60270" y="5648325"/>
          <a:ext cx="228600" cy="203835"/>
        </a:xfrm>
        <a:prstGeom prst="rect">
          <a:avLst/>
        </a:prstGeom>
        <a:noFill/>
      </xdr:spPr>
    </xdr:pic>
    <xdr:clientData/>
  </xdr:twoCellAnchor>
  <xdr:twoCellAnchor>
    <xdr:from>
      <xdr:col>1</xdr:col>
      <xdr:colOff>647700</xdr:colOff>
      <xdr:row>52</xdr:row>
      <xdr:rowOff>200024</xdr:rowOff>
    </xdr:from>
    <xdr:to>
      <xdr:col>2</xdr:col>
      <xdr:colOff>415826</xdr:colOff>
      <xdr:row>54</xdr:row>
      <xdr:rowOff>114299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2EA0F76B-A07A-4053-A016-561A476FC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68680" y="11386184"/>
          <a:ext cx="537746" cy="34099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752475</xdr:colOff>
      <xdr:row>52</xdr:row>
      <xdr:rowOff>200025</xdr:rowOff>
    </xdr:from>
    <xdr:to>
      <xdr:col>10</xdr:col>
      <xdr:colOff>552450</xdr:colOff>
      <xdr:row>54</xdr:row>
      <xdr:rowOff>47625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4651C6D0-72C7-4C32-8859-0881BA271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475095" y="11386185"/>
          <a:ext cx="569595" cy="2743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476250</xdr:colOff>
      <xdr:row>60</xdr:row>
      <xdr:rowOff>19050</xdr:rowOff>
    </xdr:from>
    <xdr:to>
      <xdr:col>11</xdr:col>
      <xdr:colOff>735330</xdr:colOff>
      <xdr:row>61</xdr:row>
      <xdr:rowOff>1905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DC5C9785-B194-4F4F-AAB4-D6D2392E3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738110" y="12912090"/>
          <a:ext cx="243840" cy="19621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38100</xdr:colOff>
      <xdr:row>72</xdr:row>
      <xdr:rowOff>192403</xdr:rowOff>
    </xdr:from>
    <xdr:to>
      <xdr:col>1</xdr:col>
      <xdr:colOff>617220</xdr:colOff>
      <xdr:row>74</xdr:row>
      <xdr:rowOff>163418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BCD17D10-0FDC-444D-8C6B-E74322D19F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9080" y="15645763"/>
          <a:ext cx="579120" cy="397735"/>
        </a:xfrm>
        <a:prstGeom prst="rect">
          <a:avLst/>
        </a:prstGeom>
        <a:noFill/>
      </xdr:spPr>
    </xdr:pic>
    <xdr:clientData/>
  </xdr:twoCellAnchor>
  <xdr:twoCellAnchor>
    <xdr:from>
      <xdr:col>9</xdr:col>
      <xdr:colOff>678179</xdr:colOff>
      <xdr:row>72</xdr:row>
      <xdr:rowOff>205814</xdr:rowOff>
    </xdr:from>
    <xdr:to>
      <xdr:col>10</xdr:col>
      <xdr:colOff>579121</xdr:colOff>
      <xdr:row>74</xdr:row>
      <xdr:rowOff>115484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28F0C81C-8D27-408E-9C8F-EBBEF46AD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400799" y="15659174"/>
          <a:ext cx="670562" cy="3363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104774</xdr:colOff>
      <xdr:row>85</xdr:row>
      <xdr:rowOff>133350</xdr:rowOff>
    </xdr:from>
    <xdr:to>
      <xdr:col>1</xdr:col>
      <xdr:colOff>647699</xdr:colOff>
      <xdr:row>87</xdr:row>
      <xdr:rowOff>28575</xdr:rowOff>
    </xdr:to>
    <xdr:pic>
      <xdr:nvPicPr>
        <xdr:cNvPr id="14" name="Picture 741">
          <a:extLst>
            <a:ext uri="{FF2B5EF4-FFF2-40B4-BE49-F238E27FC236}">
              <a16:creationId xmlns:a16="http://schemas.microsoft.com/office/drawing/2014/main" id="{B680B27B-F8BC-4A9F-87ED-EB9585994F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25754" y="18581370"/>
          <a:ext cx="542925" cy="32194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0</xdr:colOff>
      <xdr:row>85</xdr:row>
      <xdr:rowOff>76200</xdr:rowOff>
    </xdr:from>
    <xdr:to>
      <xdr:col>10</xdr:col>
      <xdr:colOff>495300</xdr:colOff>
      <xdr:row>86</xdr:row>
      <xdr:rowOff>142875</xdr:rowOff>
    </xdr:to>
    <xdr:pic>
      <xdr:nvPicPr>
        <xdr:cNvPr id="15" name="Picture 742">
          <a:extLst>
            <a:ext uri="{FF2B5EF4-FFF2-40B4-BE49-F238E27FC236}">
              <a16:creationId xmlns:a16="http://schemas.microsoft.com/office/drawing/2014/main" id="{6D87249C-47DD-448B-810A-07332E26AD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492240" y="18524220"/>
          <a:ext cx="495300" cy="2800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161926</xdr:colOff>
      <xdr:row>102</xdr:row>
      <xdr:rowOff>77366</xdr:rowOff>
    </xdr:from>
    <xdr:to>
      <xdr:col>1</xdr:col>
      <xdr:colOff>714376</xdr:colOff>
      <xdr:row>104</xdr:row>
      <xdr:rowOff>0</xdr:rowOff>
    </xdr:to>
    <xdr:pic>
      <xdr:nvPicPr>
        <xdr:cNvPr id="16" name="Picture 748">
          <a:extLst>
            <a:ext uri="{FF2B5EF4-FFF2-40B4-BE49-F238E27FC236}">
              <a16:creationId xmlns:a16="http://schemas.microsoft.com/office/drawing/2014/main" id="{3D820DEA-AD73-45DB-8C6A-1FC6960033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82906" y="22152506"/>
          <a:ext cx="552450" cy="349354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102</xdr:row>
      <xdr:rowOff>66307</xdr:rowOff>
    </xdr:from>
    <xdr:to>
      <xdr:col>9</xdr:col>
      <xdr:colOff>647700</xdr:colOff>
      <xdr:row>103</xdr:row>
      <xdr:rowOff>171449</xdr:rowOff>
    </xdr:to>
    <xdr:pic>
      <xdr:nvPicPr>
        <xdr:cNvPr id="17" name="Picture 749">
          <a:extLst>
            <a:ext uri="{FF2B5EF4-FFF2-40B4-BE49-F238E27FC236}">
              <a16:creationId xmlns:a16="http://schemas.microsoft.com/office/drawing/2014/main" id="{C84BCA19-336A-43F3-84AC-3BC8DC9BB4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08345" y="22141447"/>
          <a:ext cx="561975" cy="31850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55245</xdr:colOff>
      <xdr:row>84</xdr:row>
      <xdr:rowOff>70485</xdr:rowOff>
    </xdr:from>
    <xdr:to>
      <xdr:col>7</xdr:col>
      <xdr:colOff>702945</xdr:colOff>
      <xdr:row>86</xdr:row>
      <xdr:rowOff>165735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189E5BCE-E2C8-4528-9057-8C45CBA3104E}"/>
            </a:ext>
          </a:extLst>
        </xdr:cNvPr>
        <xdr:cNvSpPr txBox="1"/>
      </xdr:nvSpPr>
      <xdr:spPr>
        <a:xfrm>
          <a:off x="3354705" y="18305145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3</xdr:col>
      <xdr:colOff>19050</xdr:colOff>
      <xdr:row>57</xdr:row>
      <xdr:rowOff>104774</xdr:rowOff>
    </xdr:from>
    <xdr:to>
      <xdr:col>6</xdr:col>
      <xdr:colOff>674130</xdr:colOff>
      <xdr:row>66</xdr:row>
      <xdr:rowOff>30963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01ABF4DB-98A2-48FB-A6D0-279BBC887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779270" y="12357734"/>
          <a:ext cx="2902980" cy="1937869"/>
        </a:xfrm>
        <a:prstGeom prst="rect">
          <a:avLst/>
        </a:prstGeom>
      </xdr:spPr>
    </xdr:pic>
    <xdr:clientData/>
  </xdr:twoCellAnchor>
  <xdr:twoCellAnchor editAs="oneCell">
    <xdr:from>
      <xdr:col>5</xdr:col>
      <xdr:colOff>167640</xdr:colOff>
      <xdr:row>77</xdr:row>
      <xdr:rowOff>137160</xdr:rowOff>
    </xdr:from>
    <xdr:to>
      <xdr:col>8</xdr:col>
      <xdr:colOff>41910</xdr:colOff>
      <xdr:row>84</xdr:row>
      <xdr:rowOff>11230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626D4E54-4C49-46DC-B512-22DAE87701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467100" y="17297400"/>
          <a:ext cx="2183130" cy="1588570"/>
        </a:xfrm>
        <a:prstGeom prst="rect">
          <a:avLst/>
        </a:prstGeom>
      </xdr:spPr>
    </xdr:pic>
    <xdr:clientData/>
  </xdr:twoCellAnchor>
  <xdr:twoCellAnchor editAs="oneCell">
    <xdr:from>
      <xdr:col>5</xdr:col>
      <xdr:colOff>308610</xdr:colOff>
      <xdr:row>92</xdr:row>
      <xdr:rowOff>64770</xdr:rowOff>
    </xdr:from>
    <xdr:to>
      <xdr:col>9</xdr:col>
      <xdr:colOff>550692</xdr:colOff>
      <xdr:row>97</xdr:row>
      <xdr:rowOff>163830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CC94B47A-C3AA-45A3-8DFB-DF569B2B7D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608070" y="20646390"/>
          <a:ext cx="2665242" cy="1165860"/>
        </a:xfrm>
        <a:prstGeom prst="rect">
          <a:avLst/>
        </a:prstGeom>
      </xdr:spPr>
    </xdr:pic>
    <xdr:clientData/>
  </xdr:twoCellAnchor>
  <xdr:twoCellAnchor>
    <xdr:from>
      <xdr:col>4</xdr:col>
      <xdr:colOff>628650</xdr:colOff>
      <xdr:row>101</xdr:row>
      <xdr:rowOff>9525</xdr:rowOff>
    </xdr:from>
    <xdr:to>
      <xdr:col>7</xdr:col>
      <xdr:colOff>504825</xdr:colOff>
      <xdr:row>103</xdr:row>
      <xdr:rowOff>104775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F5D87411-281A-49FF-A1F0-90B2D45F758C}"/>
            </a:ext>
          </a:extLst>
        </xdr:cNvPr>
        <xdr:cNvSpPr txBox="1"/>
      </xdr:nvSpPr>
      <xdr:spPr>
        <a:xfrm>
          <a:off x="3158490" y="21871305"/>
          <a:ext cx="2185035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6</xdr:col>
      <xdr:colOff>678180</xdr:colOff>
      <xdr:row>115</xdr:row>
      <xdr:rowOff>62864</xdr:rowOff>
    </xdr:from>
    <xdr:to>
      <xdr:col>11</xdr:col>
      <xdr:colOff>40005</xdr:colOff>
      <xdr:row>122</xdr:row>
      <xdr:rowOff>8223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65DF2EE3-1DB5-469E-8F9A-707E9BE0D7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747260" y="25551764"/>
          <a:ext cx="2554605" cy="1438879"/>
        </a:xfrm>
        <a:prstGeom prst="rect">
          <a:avLst/>
        </a:prstGeom>
      </xdr:spPr>
    </xdr:pic>
    <xdr:clientData/>
  </xdr:twoCellAnchor>
  <xdr:twoCellAnchor>
    <xdr:from>
      <xdr:col>5</xdr:col>
      <xdr:colOff>28575</xdr:colOff>
      <xdr:row>68</xdr:row>
      <xdr:rowOff>95250</xdr:rowOff>
    </xdr:from>
    <xdr:to>
      <xdr:col>7</xdr:col>
      <xdr:colOff>676275</xdr:colOff>
      <xdr:row>70</xdr:row>
      <xdr:rowOff>190500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1D7D425E-7EA4-49AF-873B-E365CC4EBB95}"/>
            </a:ext>
          </a:extLst>
        </xdr:cNvPr>
        <xdr:cNvSpPr txBox="1"/>
      </xdr:nvSpPr>
      <xdr:spPr>
        <a:xfrm>
          <a:off x="3328035" y="14695170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6</xdr:col>
      <xdr:colOff>693420</xdr:colOff>
      <xdr:row>9</xdr:row>
      <xdr:rowOff>114300</xdr:rowOff>
    </xdr:from>
    <xdr:to>
      <xdr:col>9</xdr:col>
      <xdr:colOff>518160</xdr:colOff>
      <xdr:row>11</xdr:row>
      <xdr:rowOff>137160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7D5CDA2B-706E-BBA3-AC51-1122106297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0" y="212598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5</xdr:col>
      <xdr:colOff>449580</xdr:colOff>
      <xdr:row>1</xdr:row>
      <xdr:rowOff>91440</xdr:rowOff>
    </xdr:from>
    <xdr:to>
      <xdr:col>13</xdr:col>
      <xdr:colOff>632460</xdr:colOff>
      <xdr:row>7</xdr:row>
      <xdr:rowOff>723900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722424D2-DF1E-4818-9568-23CBB6D15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9040" y="304800"/>
          <a:ext cx="5684520" cy="19126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388620</xdr:colOff>
      <xdr:row>19</xdr:row>
      <xdr:rowOff>114300</xdr:rowOff>
    </xdr:from>
    <xdr:to>
      <xdr:col>15</xdr:col>
      <xdr:colOff>364643</xdr:colOff>
      <xdr:row>37</xdr:row>
      <xdr:rowOff>14950</xdr:rowOff>
    </xdr:to>
    <xdr:grpSp>
      <xdr:nvGrpSpPr>
        <xdr:cNvPr id="38" name="グループ化 37">
          <a:extLst>
            <a:ext uri="{FF2B5EF4-FFF2-40B4-BE49-F238E27FC236}">
              <a16:creationId xmlns:a16="http://schemas.microsoft.com/office/drawing/2014/main" id="{79F44938-66D2-9094-9DBA-81C950447347}"/>
            </a:ext>
          </a:extLst>
        </xdr:cNvPr>
        <xdr:cNvGrpSpPr/>
      </xdr:nvGrpSpPr>
      <xdr:grpSpPr>
        <a:xfrm>
          <a:off x="5227320" y="4899660"/>
          <a:ext cx="5477663" cy="3741130"/>
          <a:chOff x="5128260" y="4831080"/>
          <a:chExt cx="5477663" cy="3741130"/>
        </a:xfrm>
      </xdr:grpSpPr>
      <xdr:pic>
        <xdr:nvPicPr>
          <xdr:cNvPr id="37" name="図 36">
            <a:extLst>
              <a:ext uri="{FF2B5EF4-FFF2-40B4-BE49-F238E27FC236}">
                <a16:creationId xmlns:a16="http://schemas.microsoft.com/office/drawing/2014/main" id="{EA42B7D2-BD54-4500-A152-6656D3895B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28260" y="4831080"/>
            <a:ext cx="4937760" cy="282702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21" name="グループ化 20">
            <a:extLst>
              <a:ext uri="{FF2B5EF4-FFF2-40B4-BE49-F238E27FC236}">
                <a16:creationId xmlns:a16="http://schemas.microsoft.com/office/drawing/2014/main" id="{25DF5D69-29ED-45F7-BABD-602642B9A85F}"/>
              </a:ext>
            </a:extLst>
          </xdr:cNvPr>
          <xdr:cNvGrpSpPr/>
        </xdr:nvGrpSpPr>
        <xdr:grpSpPr>
          <a:xfrm>
            <a:off x="7436983" y="6308446"/>
            <a:ext cx="3168940" cy="2263764"/>
            <a:chOff x="6760812" y="5791200"/>
            <a:chExt cx="2837424" cy="2323809"/>
          </a:xfrm>
        </xdr:grpSpPr>
        <xdr:sp macro="" textlink="">
          <xdr:nvSpPr>
            <xdr:cNvPr id="22" name="右矢印 11">
              <a:extLst>
                <a:ext uri="{FF2B5EF4-FFF2-40B4-BE49-F238E27FC236}">
                  <a16:creationId xmlns:a16="http://schemas.microsoft.com/office/drawing/2014/main" id="{9E910D54-D5EB-BF65-45D8-DCD236666E8F}"/>
                </a:ext>
              </a:extLst>
            </xdr:cNvPr>
            <xdr:cNvSpPr/>
          </xdr:nvSpPr>
          <xdr:spPr>
            <a:xfrm>
              <a:off x="6760812" y="6408915"/>
              <a:ext cx="514350" cy="266484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21EBC3E8-2867-8D5F-3BEC-D0E1F037C6A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3"/>
            <a:stretch>
              <a:fillRect/>
            </a:stretch>
          </xdr:blipFill>
          <xdr:spPr>
            <a:xfrm>
              <a:off x="7312522" y="5791200"/>
              <a:ext cx="2285714" cy="2323809"/>
            </a:xfrm>
            <a:prstGeom prst="rect">
              <a:avLst/>
            </a:prstGeom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25389-FBEE-4303-83DA-0926FDAA3108}">
  <dimension ref="A1:P117"/>
  <sheetViews>
    <sheetView tabSelected="1" workbookViewId="0">
      <selection activeCell="A2" sqref="A2"/>
    </sheetView>
  </sheetViews>
  <sheetFormatPr defaultColWidth="9" defaultRowHeight="17.25" customHeight="1" x14ac:dyDescent="0.45"/>
  <cols>
    <col min="1" max="1" width="2.8984375" style="2" customWidth="1"/>
    <col min="2" max="8" width="10.09765625" style="1" customWidth="1"/>
    <col min="9" max="9" width="1.5" style="1" customWidth="1"/>
    <col min="10" max="16" width="10.09765625" style="1" customWidth="1"/>
    <col min="17" max="16384" width="9" style="1"/>
  </cols>
  <sheetData>
    <row r="1" spans="1:16" ht="17.25" customHeight="1" x14ac:dyDescent="0.45">
      <c r="A1" s="53" t="s">
        <v>59</v>
      </c>
      <c r="B1" s="53"/>
      <c r="C1" s="53"/>
      <c r="D1" s="53"/>
      <c r="E1" s="53"/>
      <c r="F1" s="53"/>
      <c r="G1" s="53"/>
    </row>
    <row r="8" spans="1:16" ht="67.2" customHeight="1" x14ac:dyDescent="0.45"/>
    <row r="9" spans="1:16" ht="24" customHeight="1" thickBot="1" x14ac:dyDescent="0.5">
      <c r="C9" s="54" t="s">
        <v>0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6"/>
      <c r="O9" s="3"/>
    </row>
    <row r="10" spans="1:16" s="4" customFormat="1" ht="17.25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4" customFormat="1" ht="17.25" customHeight="1" x14ac:dyDescent="0.45">
      <c r="D11" s="6" t="s">
        <v>1</v>
      </c>
      <c r="G11" s="7"/>
      <c r="H11" s="7"/>
      <c r="I11" s="7"/>
      <c r="J11" s="7"/>
      <c r="K11" s="5"/>
      <c r="L11" s="5"/>
      <c r="M11" s="5"/>
      <c r="N11" s="5"/>
      <c r="O11" s="5"/>
    </row>
    <row r="12" spans="1:16" ht="17.25" customHeight="1" x14ac:dyDescent="0.45">
      <c r="A12" s="4"/>
      <c r="C12" s="4"/>
      <c r="D12" s="4"/>
      <c r="E12" s="8"/>
      <c r="F12" s="5"/>
      <c r="G12" s="9"/>
      <c r="H12" s="10"/>
      <c r="I12" s="4"/>
      <c r="J12" s="4"/>
      <c r="K12" s="4"/>
      <c r="L12" s="4"/>
      <c r="M12" s="4"/>
      <c r="N12" s="4"/>
      <c r="O12" s="4"/>
      <c r="P12" s="4"/>
    </row>
    <row r="14" spans="1:16" ht="17.25" customHeight="1" x14ac:dyDescent="0.45">
      <c r="D14" s="57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7.25" customHeight="1" x14ac:dyDescent="0.45">
      <c r="D15" s="58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7.25" customHeight="1" x14ac:dyDescent="0.45">
      <c r="D16" s="58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7.25" customHeight="1" x14ac:dyDescent="0.45">
      <c r="D17" s="58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7.25" customHeight="1" thickBot="1" x14ac:dyDescent="0.5">
      <c r="D18" s="59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7.25" customHeight="1" thickTop="1" x14ac:dyDescent="0.45"/>
    <row r="21" spans="2:14" ht="17.25" customHeight="1" thickBot="1" x14ac:dyDescent="0.5">
      <c r="B21" s="60" t="s">
        <v>8</v>
      </c>
      <c r="C21" s="61"/>
      <c r="D21" s="62"/>
    </row>
    <row r="22" spans="2:14" ht="17.25" customHeight="1" thickTop="1" x14ac:dyDescent="0.45"/>
    <row r="23" spans="2:14" ht="17.25" customHeight="1" x14ac:dyDescent="0.45">
      <c r="B23" s="1" t="s">
        <v>9</v>
      </c>
    </row>
    <row r="24" spans="2:14" ht="17.25" customHeight="1" x14ac:dyDescent="0.45">
      <c r="B24" s="1" t="s">
        <v>10</v>
      </c>
    </row>
    <row r="25" spans="2:14" ht="17.25" customHeight="1" x14ac:dyDescent="0.45">
      <c r="B25" s="20" t="s">
        <v>62</v>
      </c>
    </row>
    <row r="26" spans="2:14" ht="17.25" customHeight="1" x14ac:dyDescent="0.45">
      <c r="B26" s="20" t="s">
        <v>11</v>
      </c>
    </row>
    <row r="27" spans="2:14" ht="17.25" customHeight="1" x14ac:dyDescent="0.45">
      <c r="B27" s="20" t="s">
        <v>12</v>
      </c>
    </row>
    <row r="28" spans="2:14" ht="17.25" customHeight="1" x14ac:dyDescent="0.45">
      <c r="B28" s="1" t="s">
        <v>13</v>
      </c>
    </row>
    <row r="29" spans="2:14" ht="17.25" customHeight="1" x14ac:dyDescent="0.45">
      <c r="B29" s="1" t="s">
        <v>14</v>
      </c>
      <c r="C29" s="4"/>
    </row>
    <row r="30" spans="2:14" ht="17.25" customHeight="1" x14ac:dyDescent="0.45">
      <c r="B30" s="1" t="s">
        <v>15</v>
      </c>
    </row>
    <row r="31" spans="2:14" ht="17.25" customHeight="1" x14ac:dyDescent="0.45">
      <c r="B31" s="1" t="s">
        <v>16</v>
      </c>
    </row>
    <row r="32" spans="2:14" ht="17.25" customHeight="1" x14ac:dyDescent="0.45">
      <c r="B32" s="1" t="s">
        <v>17</v>
      </c>
    </row>
    <row r="33" spans="2:14" ht="17.25" customHeight="1" x14ac:dyDescent="0.45">
      <c r="B33" s="1" t="s">
        <v>18</v>
      </c>
    </row>
    <row r="35" spans="2:14" ht="17.25" customHeight="1" x14ac:dyDescent="0.45">
      <c r="C35" s="63" t="s">
        <v>19</v>
      </c>
      <c r="D35" s="64"/>
      <c r="E35" s="64"/>
      <c r="F35" s="64"/>
      <c r="G35" s="65"/>
    </row>
    <row r="36" spans="2:14" s="4" customFormat="1" ht="17.25" customHeight="1" thickBot="1" x14ac:dyDescent="0.5">
      <c r="C36" s="66"/>
      <c r="D36" s="67"/>
      <c r="E36" s="67"/>
      <c r="F36" s="67"/>
      <c r="G36" s="68"/>
    </row>
    <row r="37" spans="2:14" s="4" customFormat="1" ht="17.25" customHeight="1" thickTop="1" x14ac:dyDescent="0.45"/>
    <row r="46" spans="2:14" ht="17.25" customHeight="1" x14ac:dyDescent="0.45">
      <c r="K46" s="52" t="s">
        <v>20</v>
      </c>
      <c r="L46" s="52"/>
      <c r="M46" s="52"/>
      <c r="N46" s="52"/>
    </row>
    <row r="49" spans="2:13" ht="17.25" customHeight="1" x14ac:dyDescent="0.45">
      <c r="B49" s="51" t="s">
        <v>21</v>
      </c>
      <c r="C49" s="51"/>
      <c r="D49" s="51"/>
      <c r="E49" s="51"/>
      <c r="J49" s="51" t="s">
        <v>21</v>
      </c>
      <c r="K49" s="51"/>
      <c r="L49" s="51"/>
      <c r="M49" s="51"/>
    </row>
    <row r="50" spans="2:13" ht="17.25" customHeight="1" x14ac:dyDescent="0.45">
      <c r="B50" s="2" t="s">
        <v>22</v>
      </c>
      <c r="J50" s="2" t="s">
        <v>22</v>
      </c>
    </row>
    <row r="52" spans="2:13" ht="17.25" customHeight="1" x14ac:dyDescent="0.45">
      <c r="B52" s="21" t="s">
        <v>23</v>
      </c>
      <c r="F52" s="22"/>
      <c r="J52" s="21" t="s">
        <v>23</v>
      </c>
    </row>
    <row r="54" spans="2:13" ht="17.25" customHeight="1" x14ac:dyDescent="0.45">
      <c r="D54" s="23" t="s">
        <v>24</v>
      </c>
      <c r="E54" s="23" t="s">
        <v>25</v>
      </c>
      <c r="L54" s="23" t="s">
        <v>24</v>
      </c>
      <c r="M54" s="23" t="s">
        <v>25</v>
      </c>
    </row>
    <row r="55" spans="2:13" ht="17.25" customHeight="1" x14ac:dyDescent="0.45">
      <c r="D55" s="24">
        <v>0.98699999999999999</v>
      </c>
      <c r="E55" s="25">
        <f>INT(D55)</f>
        <v>0</v>
      </c>
      <c r="L55" s="24">
        <v>0.98699999999999999</v>
      </c>
      <c r="M55" s="26"/>
    </row>
    <row r="56" spans="2:13" ht="17.25" customHeight="1" x14ac:dyDescent="0.45">
      <c r="D56" s="24">
        <v>1.9</v>
      </c>
      <c r="E56" s="25">
        <f>INT(D56)</f>
        <v>1</v>
      </c>
      <c r="L56" s="24">
        <v>1.9</v>
      </c>
      <c r="M56" s="26"/>
    </row>
    <row r="57" spans="2:13" ht="17.25" customHeight="1" x14ac:dyDescent="0.45">
      <c r="D57" s="24">
        <v>10.23</v>
      </c>
      <c r="E57" s="25">
        <f>INT(D57)</f>
        <v>10</v>
      </c>
      <c r="L57" s="24">
        <v>10.23</v>
      </c>
      <c r="M57" s="26"/>
    </row>
    <row r="60" spans="2:13" ht="17.25" customHeight="1" x14ac:dyDescent="0.45">
      <c r="H60" s="22" t="s">
        <v>26</v>
      </c>
      <c r="J60" s="1" t="s">
        <v>27</v>
      </c>
    </row>
    <row r="61" spans="2:13" ht="17.25" customHeight="1" x14ac:dyDescent="0.45">
      <c r="J61" s="1" t="s">
        <v>28</v>
      </c>
    </row>
    <row r="62" spans="2:13" ht="17.25" customHeight="1" x14ac:dyDescent="0.45">
      <c r="J62" s="1" t="s">
        <v>29</v>
      </c>
    </row>
    <row r="63" spans="2:13" ht="17.25" customHeight="1" x14ac:dyDescent="0.45">
      <c r="J63" s="1" t="s">
        <v>30</v>
      </c>
    </row>
    <row r="64" spans="2:13" ht="17.25" customHeight="1" x14ac:dyDescent="0.45">
      <c r="J64" s="1" t="s">
        <v>31</v>
      </c>
    </row>
    <row r="65" spans="3:14" ht="17.25" customHeight="1" x14ac:dyDescent="0.45">
      <c r="J65" s="1" t="s">
        <v>32</v>
      </c>
    </row>
    <row r="68" spans="3:14" ht="17.25" customHeight="1" x14ac:dyDescent="0.45">
      <c r="C68" s="2"/>
    </row>
    <row r="69" spans="3:14" ht="17.25" customHeight="1" x14ac:dyDescent="0.45">
      <c r="C69" s="27" t="s">
        <v>33</v>
      </c>
      <c r="D69" s="28"/>
      <c r="J69" s="27" t="s">
        <v>33</v>
      </c>
      <c r="K69" s="28"/>
    </row>
    <row r="73" spans="3:14" ht="17.25" customHeight="1" x14ac:dyDescent="0.45">
      <c r="C73" s="21" t="s">
        <v>34</v>
      </c>
      <c r="L73" s="21" t="s">
        <v>34</v>
      </c>
    </row>
    <row r="75" spans="3:14" ht="17.25" customHeight="1" x14ac:dyDescent="0.45">
      <c r="C75" s="29" t="s">
        <v>35</v>
      </c>
      <c r="D75" s="29" t="s">
        <v>36</v>
      </c>
      <c r="E75" s="29" t="s">
        <v>37</v>
      </c>
      <c r="L75" s="29" t="s">
        <v>35</v>
      </c>
      <c r="M75" s="29" t="s">
        <v>36</v>
      </c>
      <c r="N75" s="29" t="s">
        <v>37</v>
      </c>
    </row>
    <row r="76" spans="3:14" ht="17.25" customHeight="1" x14ac:dyDescent="0.45">
      <c r="C76" s="50" t="s">
        <v>38</v>
      </c>
      <c r="D76" s="31">
        <v>98000</v>
      </c>
      <c r="E76" s="32">
        <f>INT(D76*0.08)</f>
        <v>7840</v>
      </c>
      <c r="L76" s="50" t="s">
        <v>38</v>
      </c>
      <c r="M76" s="31">
        <v>98000</v>
      </c>
      <c r="N76" s="33"/>
    </row>
    <row r="77" spans="3:14" ht="17.25" customHeight="1" x14ac:dyDescent="0.45">
      <c r="C77" s="50" t="s">
        <v>39</v>
      </c>
      <c r="D77" s="31">
        <v>48000</v>
      </c>
      <c r="E77" s="32">
        <f t="shared" ref="E77:E80" si="0">INT(D77*0.08)</f>
        <v>3840</v>
      </c>
      <c r="L77" s="50" t="s">
        <v>39</v>
      </c>
      <c r="M77" s="31">
        <v>48000</v>
      </c>
      <c r="N77" s="33"/>
    </row>
    <row r="78" spans="3:14" ht="17.25" customHeight="1" x14ac:dyDescent="0.45">
      <c r="C78" s="50" t="s">
        <v>40</v>
      </c>
      <c r="D78" s="31">
        <v>32000</v>
      </c>
      <c r="E78" s="32">
        <f t="shared" si="0"/>
        <v>2560</v>
      </c>
      <c r="L78" s="50" t="s">
        <v>40</v>
      </c>
      <c r="M78" s="31">
        <v>32000</v>
      </c>
      <c r="N78" s="33"/>
    </row>
    <row r="79" spans="3:14" ht="17.25" customHeight="1" x14ac:dyDescent="0.45">
      <c r="C79" s="50" t="s">
        <v>41</v>
      </c>
      <c r="D79" s="31">
        <v>487</v>
      </c>
      <c r="E79" s="32">
        <f t="shared" si="0"/>
        <v>38</v>
      </c>
      <c r="L79" s="50" t="s">
        <v>41</v>
      </c>
      <c r="M79" s="31">
        <v>487</v>
      </c>
      <c r="N79" s="33"/>
    </row>
    <row r="80" spans="3:14" ht="17.25" customHeight="1" x14ac:dyDescent="0.45">
      <c r="C80" s="50" t="s">
        <v>42</v>
      </c>
      <c r="D80" s="31">
        <v>1238</v>
      </c>
      <c r="E80" s="32">
        <f t="shared" si="0"/>
        <v>99</v>
      </c>
      <c r="L80" s="50" t="s">
        <v>42</v>
      </c>
      <c r="M80" s="31">
        <v>1238</v>
      </c>
      <c r="N80" s="33"/>
    </row>
    <row r="81" spans="3:14" ht="17.25" customHeight="1" x14ac:dyDescent="0.45">
      <c r="D81" s="34"/>
      <c r="E81" s="34"/>
      <c r="F81" s="34"/>
    </row>
    <row r="83" spans="3:14" ht="34.5" customHeight="1" x14ac:dyDescent="0.45"/>
    <row r="84" spans="3:14" ht="17.25" customHeight="1" x14ac:dyDescent="0.45">
      <c r="C84" s="27" t="s">
        <v>43</v>
      </c>
      <c r="D84" s="28"/>
      <c r="J84" s="27" t="s">
        <v>43</v>
      </c>
      <c r="K84" s="28"/>
    </row>
    <row r="88" spans="3:14" ht="17.25" customHeight="1" x14ac:dyDescent="0.45">
      <c r="C88" s="21" t="s">
        <v>44</v>
      </c>
      <c r="L88" s="21" t="s">
        <v>44</v>
      </c>
    </row>
    <row r="90" spans="3:14" ht="17.25" customHeight="1" x14ac:dyDescent="0.45">
      <c r="C90" s="35" t="s">
        <v>35</v>
      </c>
      <c r="D90" s="35" t="s">
        <v>36</v>
      </c>
      <c r="E90" s="36" t="s">
        <v>45</v>
      </c>
      <c r="L90" s="35" t="s">
        <v>35</v>
      </c>
      <c r="M90" s="35" t="s">
        <v>36</v>
      </c>
      <c r="N90" s="36" t="s">
        <v>45</v>
      </c>
    </row>
    <row r="91" spans="3:14" ht="17.25" customHeight="1" x14ac:dyDescent="0.45">
      <c r="C91" s="30" t="s">
        <v>38</v>
      </c>
      <c r="D91" s="31">
        <v>98000</v>
      </c>
      <c r="E91" s="32">
        <f>INT(D91*0.08+D91)</f>
        <v>105840</v>
      </c>
      <c r="L91" s="30" t="s">
        <v>38</v>
      </c>
      <c r="M91" s="31">
        <v>98000</v>
      </c>
      <c r="N91" s="33"/>
    </row>
    <row r="92" spans="3:14" ht="17.25" customHeight="1" x14ac:dyDescent="0.45">
      <c r="C92" s="30" t="s">
        <v>39</v>
      </c>
      <c r="D92" s="31">
        <v>48000</v>
      </c>
      <c r="E92" s="32">
        <f t="shared" ref="E92:E95" si="1">INT(D92*0.08+D92)</f>
        <v>51840</v>
      </c>
      <c r="L92" s="30" t="s">
        <v>39</v>
      </c>
      <c r="M92" s="31">
        <v>48000</v>
      </c>
      <c r="N92" s="33"/>
    </row>
    <row r="93" spans="3:14" ht="17.25" customHeight="1" x14ac:dyDescent="0.45">
      <c r="C93" s="30" t="s">
        <v>40</v>
      </c>
      <c r="D93" s="31">
        <v>32000</v>
      </c>
      <c r="E93" s="32">
        <f t="shared" si="1"/>
        <v>34560</v>
      </c>
      <c r="L93" s="30" t="s">
        <v>40</v>
      </c>
      <c r="M93" s="31">
        <v>32000</v>
      </c>
      <c r="N93" s="33"/>
    </row>
    <row r="94" spans="3:14" ht="17.25" customHeight="1" x14ac:dyDescent="0.45">
      <c r="C94" s="30" t="s">
        <v>41</v>
      </c>
      <c r="D94" s="31">
        <v>487</v>
      </c>
      <c r="E94" s="32">
        <f t="shared" si="1"/>
        <v>525</v>
      </c>
      <c r="L94" s="30" t="s">
        <v>41</v>
      </c>
      <c r="M94" s="31">
        <v>487</v>
      </c>
      <c r="N94" s="33"/>
    </row>
    <row r="95" spans="3:14" ht="17.25" customHeight="1" x14ac:dyDescent="0.45">
      <c r="C95" s="30" t="s">
        <v>42</v>
      </c>
      <c r="D95" s="31">
        <v>1238</v>
      </c>
      <c r="E95" s="32">
        <f t="shared" si="1"/>
        <v>1337</v>
      </c>
      <c r="L95" s="30" t="s">
        <v>42</v>
      </c>
      <c r="M95" s="31">
        <v>1238</v>
      </c>
      <c r="N95" s="33"/>
    </row>
    <row r="97" spans="3:14" ht="17.25" customHeight="1" x14ac:dyDescent="0.45">
      <c r="K97" s="37" t="s">
        <v>46</v>
      </c>
    </row>
    <row r="98" spans="3:14" ht="17.25" customHeight="1" x14ac:dyDescent="0.45">
      <c r="K98" s="38" t="s">
        <v>60</v>
      </c>
    </row>
    <row r="99" spans="3:14" ht="17.25" customHeight="1" x14ac:dyDescent="0.45">
      <c r="J99" s="39" t="s">
        <v>47</v>
      </c>
      <c r="K99" s="38" t="s">
        <v>61</v>
      </c>
    </row>
    <row r="102" spans="3:14" ht="17.25" customHeight="1" x14ac:dyDescent="0.45">
      <c r="C102" s="51" t="s">
        <v>48</v>
      </c>
      <c r="D102" s="51"/>
      <c r="J102" s="51" t="s">
        <v>48</v>
      </c>
      <c r="K102" s="51"/>
    </row>
    <row r="105" spans="3:14" ht="17.25" customHeight="1" x14ac:dyDescent="0.45">
      <c r="C105" s="1" t="s">
        <v>49</v>
      </c>
      <c r="K105" s="1" t="s">
        <v>49</v>
      </c>
    </row>
    <row r="107" spans="3:14" ht="17.25" customHeight="1" x14ac:dyDescent="0.45">
      <c r="C107" s="29" t="s">
        <v>35</v>
      </c>
      <c r="D107" s="29" t="s">
        <v>36</v>
      </c>
      <c r="E107" s="29" t="s">
        <v>50</v>
      </c>
      <c r="F107" s="40" t="s">
        <v>51</v>
      </c>
      <c r="K107" s="29" t="s">
        <v>35</v>
      </c>
      <c r="L107" s="29" t="s">
        <v>36</v>
      </c>
      <c r="M107" s="29" t="s">
        <v>50</v>
      </c>
      <c r="N107" s="40" t="s">
        <v>51</v>
      </c>
    </row>
    <row r="108" spans="3:14" ht="17.25" customHeight="1" x14ac:dyDescent="0.45">
      <c r="C108" s="30" t="s">
        <v>52</v>
      </c>
      <c r="D108" s="31">
        <v>17</v>
      </c>
      <c r="E108" s="31">
        <v>21</v>
      </c>
      <c r="F108" s="41">
        <f>D108*E108</f>
        <v>357</v>
      </c>
      <c r="K108" s="30" t="s">
        <v>52</v>
      </c>
      <c r="L108" s="31">
        <v>17</v>
      </c>
      <c r="M108" s="31">
        <v>21</v>
      </c>
      <c r="N108" s="42"/>
    </row>
    <row r="109" spans="3:14" ht="17.25" customHeight="1" x14ac:dyDescent="0.45">
      <c r="C109" s="30" t="s">
        <v>53</v>
      </c>
      <c r="D109" s="31">
        <v>87</v>
      </c>
      <c r="E109" s="31">
        <v>13</v>
      </c>
      <c r="F109" s="41">
        <f>D109*E109</f>
        <v>1131</v>
      </c>
      <c r="K109" s="30" t="s">
        <v>53</v>
      </c>
      <c r="L109" s="31">
        <v>87</v>
      </c>
      <c r="M109" s="31">
        <v>13</v>
      </c>
      <c r="N109" s="42"/>
    </row>
    <row r="110" spans="3:14" ht="17.25" customHeight="1" x14ac:dyDescent="0.45">
      <c r="C110" s="30" t="s">
        <v>54</v>
      </c>
      <c r="D110" s="31">
        <v>121</v>
      </c>
      <c r="E110" s="31">
        <v>11</v>
      </c>
      <c r="F110" s="41">
        <f>D110*E110</f>
        <v>1331</v>
      </c>
      <c r="K110" s="30" t="s">
        <v>54</v>
      </c>
      <c r="L110" s="31">
        <v>121</v>
      </c>
      <c r="M110" s="31">
        <v>11</v>
      </c>
      <c r="N110" s="42"/>
    </row>
    <row r="111" spans="3:14" ht="17.25" customHeight="1" x14ac:dyDescent="0.45">
      <c r="C111" s="30" t="s">
        <v>41</v>
      </c>
      <c r="D111" s="31">
        <v>487</v>
      </c>
      <c r="E111" s="31">
        <v>7</v>
      </c>
      <c r="F111" s="41">
        <f>D111*E111</f>
        <v>3409</v>
      </c>
      <c r="K111" s="30" t="s">
        <v>41</v>
      </c>
      <c r="L111" s="31">
        <v>487</v>
      </c>
      <c r="M111" s="31">
        <v>7</v>
      </c>
      <c r="N111" s="42"/>
    </row>
    <row r="112" spans="3:14" ht="17.25" customHeight="1" x14ac:dyDescent="0.45">
      <c r="C112" s="30" t="s">
        <v>55</v>
      </c>
      <c r="D112" s="31">
        <v>363</v>
      </c>
      <c r="E112" s="31">
        <v>19</v>
      </c>
      <c r="F112" s="41">
        <f>D112*E112</f>
        <v>6897</v>
      </c>
      <c r="K112" s="30" t="s">
        <v>55</v>
      </c>
      <c r="L112" s="31">
        <v>363</v>
      </c>
      <c r="M112" s="31">
        <v>19</v>
      </c>
      <c r="N112" s="42"/>
    </row>
    <row r="113" spans="5:14" ht="17.25" customHeight="1" x14ac:dyDescent="0.45">
      <c r="E113" s="43" t="s">
        <v>56</v>
      </c>
      <c r="F113" s="44">
        <f>SUM(F108:F112)</f>
        <v>13125</v>
      </c>
      <c r="M113" s="43" t="s">
        <v>56</v>
      </c>
      <c r="N113" s="45"/>
    </row>
    <row r="114" spans="5:14" ht="17.25" customHeight="1" x14ac:dyDescent="0.45">
      <c r="E114" s="43" t="s">
        <v>37</v>
      </c>
      <c r="F114" s="46">
        <f>INT(F113*0.08)</f>
        <v>1050</v>
      </c>
      <c r="M114" s="43" t="s">
        <v>37</v>
      </c>
      <c r="N114" s="47"/>
    </row>
    <row r="115" spans="5:14" ht="17.25" customHeight="1" x14ac:dyDescent="0.45">
      <c r="E115" s="43" t="s">
        <v>57</v>
      </c>
      <c r="F115" s="32">
        <f>SUM(F113:F114)</f>
        <v>14175</v>
      </c>
      <c r="M115" s="43" t="s">
        <v>57</v>
      </c>
      <c r="N115" s="26"/>
    </row>
    <row r="117" spans="5:14" ht="17.25" customHeight="1" x14ac:dyDescent="0.45">
      <c r="E117" s="48" t="s">
        <v>58</v>
      </c>
      <c r="F117" s="49">
        <f>F115</f>
        <v>14175</v>
      </c>
      <c r="M117" s="48" t="s">
        <v>58</v>
      </c>
      <c r="N117" s="26"/>
    </row>
  </sheetData>
  <mergeCells count="10">
    <mergeCell ref="A1:G1"/>
    <mergeCell ref="C9:N9"/>
    <mergeCell ref="D14:D18"/>
    <mergeCell ref="B21:D21"/>
    <mergeCell ref="C35:G36"/>
    <mergeCell ref="J102:K102"/>
    <mergeCell ref="C102:D102"/>
    <mergeCell ref="J49:M49"/>
    <mergeCell ref="B49:E49"/>
    <mergeCell ref="K46:N46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2023-05-10T04:01:46Z</dcterms:created>
  <dcterms:modified xsi:type="dcterms:W3CDTF">2023-07-12T05:44:38Z</dcterms:modified>
</cp:coreProperties>
</file>