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yn_05\OneDrive\デスクトップ\仮）Office2021教材\■■--Excel-2021確認仲\Manual\05-基本関数\01-数学／三角関数\"/>
    </mc:Choice>
  </mc:AlternateContent>
  <xr:revisionPtr revIDLastSave="0" documentId="13_ncr:1_{CE5910CD-82BD-4357-A0DB-27895B753347}" xr6:coauthVersionLast="47" xr6:coauthVersionMax="47" xr10:uidLastSave="{00000000-0000-0000-0000-000000000000}"/>
  <bookViews>
    <workbookView xWindow="1164" yWindow="60" windowWidth="20472" windowHeight="12720" xr2:uid="{CA45D613-7A21-4E3D-9170-6910410A986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0" i="1" l="1"/>
  <c r="F209" i="1"/>
  <c r="F208" i="1"/>
  <c r="F207" i="1"/>
  <c r="M204" i="1"/>
  <c r="M203" i="1"/>
  <c r="N203" i="1" s="1"/>
  <c r="F200" i="1"/>
  <c r="N199" i="1"/>
  <c r="N195" i="1"/>
  <c r="N194" i="1"/>
  <c r="N193" i="1"/>
  <c r="N191" i="1"/>
  <c r="D166" i="1"/>
  <c r="D165" i="1"/>
  <c r="N202" i="1" s="1"/>
  <c r="G150" i="1"/>
  <c r="G147" i="1"/>
  <c r="D132" i="1"/>
  <c r="D131" i="1"/>
  <c r="D130" i="1"/>
  <c r="D129" i="1"/>
  <c r="D135" i="1" s="1"/>
  <c r="O123" i="1"/>
  <c r="D100" i="1"/>
  <c r="D99" i="1"/>
  <c r="D101" i="1" s="1"/>
  <c r="G76" i="1"/>
  <c r="O74" i="1"/>
  <c r="G54" i="1"/>
  <c r="N192" i="1" l="1"/>
  <c r="N196" i="1"/>
  <c r="N197" i="1"/>
  <c r="N198" i="1"/>
  <c r="F194" i="1" s="1"/>
  <c r="N200" i="1"/>
  <c r="D133" i="1"/>
  <c r="N201" i="1"/>
  <c r="D13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根津良彦</author>
  </authors>
  <commentList>
    <comment ref="G54" authorId="0" shapeId="0" xr:uid="{1CEAF84E-9D3B-4B97-9DBF-204C5A9EC1A9}">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(L54:L73,L54,O54:O73)</t>
        </r>
      </text>
    </comment>
    <comment ref="G76" authorId="0" shapeId="0" xr:uid="{CF9820EB-51AD-41B5-80CE-A316BB7C6001}">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(L54:L73,L62,O54:O73)</t>
        </r>
      </text>
    </comment>
    <comment ref="C99" authorId="0" shapeId="0" xr:uid="{BBAD5C91-C200-41B1-8F5F-3E44FB185479}">
      <text>
        <r>
          <rPr>
            <sz val="12"/>
            <color indexed="81"/>
            <rFont val="ＭＳ Ｐゴシック"/>
            <family val="3"/>
            <charset val="128"/>
          </rPr>
          <t xml:space="preserve">このセルを
</t>
        </r>
        <r>
          <rPr>
            <b/>
            <sz val="12"/>
            <color indexed="10"/>
            <rFont val="ＭＳ Ｐゴシック"/>
            <family val="3"/>
            <charset val="128"/>
          </rPr>
          <t xml:space="preserve">検索参照セル
</t>
        </r>
        <r>
          <rPr>
            <sz val="12"/>
            <color indexed="81"/>
            <rFont val="ＭＳ Ｐゴシック"/>
            <family val="3"/>
            <charset val="128"/>
          </rPr>
          <t>に設定します。</t>
        </r>
      </text>
    </comment>
    <comment ref="D99" authorId="0" shapeId="0" xr:uid="{4083D6FA-EBCD-40BC-A4B1-5AA4169F3421}">
      <text>
        <r>
          <rPr>
            <b/>
            <sz val="14"/>
            <color indexed="81"/>
            <rFont val="ＭＳ Ｐゴシック"/>
            <family val="3"/>
            <charset val="128"/>
          </rPr>
          <t>=SUMIF(</t>
        </r>
        <r>
          <rPr>
            <b/>
            <sz val="14"/>
            <color indexed="10"/>
            <rFont val="ＭＳ Ｐゴシック"/>
            <family val="3"/>
            <charset val="128"/>
          </rPr>
          <t>$</t>
        </r>
        <r>
          <rPr>
            <b/>
            <sz val="14"/>
            <color indexed="81"/>
            <rFont val="ＭＳ Ｐゴシック"/>
            <family val="3"/>
            <charset val="128"/>
          </rPr>
          <t>L</t>
        </r>
        <r>
          <rPr>
            <b/>
            <sz val="14"/>
            <color indexed="10"/>
            <rFont val="ＭＳ Ｐゴシック"/>
            <family val="3"/>
            <charset val="128"/>
          </rPr>
          <t>$</t>
        </r>
        <r>
          <rPr>
            <b/>
            <sz val="14"/>
            <color indexed="81"/>
            <rFont val="ＭＳ Ｐゴシック"/>
            <family val="3"/>
            <charset val="128"/>
          </rPr>
          <t>103:</t>
        </r>
        <r>
          <rPr>
            <b/>
            <sz val="14"/>
            <color indexed="10"/>
            <rFont val="ＭＳ Ｐゴシック"/>
            <family val="3"/>
            <charset val="128"/>
          </rPr>
          <t>$</t>
        </r>
        <r>
          <rPr>
            <b/>
            <sz val="14"/>
            <color indexed="81"/>
            <rFont val="ＭＳ Ｐゴシック"/>
            <family val="3"/>
            <charset val="128"/>
          </rPr>
          <t>L</t>
        </r>
        <r>
          <rPr>
            <b/>
            <sz val="14"/>
            <color indexed="10"/>
            <rFont val="ＭＳ Ｐゴシック"/>
            <family val="3"/>
            <charset val="128"/>
          </rPr>
          <t>$</t>
        </r>
        <r>
          <rPr>
            <b/>
            <sz val="14"/>
            <color indexed="81"/>
            <rFont val="ＭＳ Ｐゴシック"/>
            <family val="3"/>
            <charset val="128"/>
          </rPr>
          <t>122,C99,</t>
        </r>
        <r>
          <rPr>
            <b/>
            <sz val="14"/>
            <color indexed="10"/>
            <rFont val="ＭＳ Ｐゴシック"/>
            <family val="3"/>
            <charset val="128"/>
          </rPr>
          <t>$</t>
        </r>
        <r>
          <rPr>
            <b/>
            <sz val="14"/>
            <color indexed="81"/>
            <rFont val="ＭＳ Ｐゴシック"/>
            <family val="3"/>
            <charset val="128"/>
          </rPr>
          <t>O</t>
        </r>
        <r>
          <rPr>
            <b/>
            <sz val="14"/>
            <color indexed="10"/>
            <rFont val="ＭＳ Ｐゴシック"/>
            <family val="3"/>
            <charset val="128"/>
          </rPr>
          <t>$</t>
        </r>
        <r>
          <rPr>
            <b/>
            <sz val="14"/>
            <color indexed="81"/>
            <rFont val="ＭＳ Ｐゴシック"/>
            <family val="3"/>
            <charset val="128"/>
          </rPr>
          <t>103:</t>
        </r>
        <r>
          <rPr>
            <b/>
            <sz val="14"/>
            <color indexed="10"/>
            <rFont val="ＭＳ Ｐゴシック"/>
            <family val="3"/>
            <charset val="128"/>
          </rPr>
          <t>$</t>
        </r>
        <r>
          <rPr>
            <b/>
            <sz val="14"/>
            <color indexed="81"/>
            <rFont val="ＭＳ Ｐゴシック"/>
            <family val="3"/>
            <charset val="128"/>
          </rPr>
          <t>O</t>
        </r>
        <r>
          <rPr>
            <b/>
            <sz val="14"/>
            <color indexed="10"/>
            <rFont val="ＭＳ Ｐゴシック"/>
            <family val="3"/>
            <charset val="128"/>
          </rPr>
          <t>$</t>
        </r>
        <r>
          <rPr>
            <b/>
            <sz val="14"/>
            <color indexed="81"/>
            <rFont val="ＭＳ Ｐゴシック"/>
            <family val="3"/>
            <charset val="128"/>
          </rPr>
          <t>122)</t>
        </r>
        <r>
          <rPr>
            <sz val="12"/>
            <color indexed="81"/>
            <rFont val="ＭＳ Ｐゴシック"/>
            <family val="3"/>
            <charset val="128"/>
          </rPr>
          <t xml:space="preserve">
①「性別」の｛</t>
        </r>
        <r>
          <rPr>
            <b/>
            <sz val="12"/>
            <color indexed="81"/>
            <rFont val="ＭＳ Ｐゴシック"/>
            <family val="3"/>
            <charset val="128"/>
          </rPr>
          <t>範囲｝を選択して</t>
        </r>
        <r>
          <rPr>
            <b/>
            <sz val="12"/>
            <color indexed="10"/>
            <rFont val="ＭＳ Ｐゴシック"/>
            <family val="3"/>
            <charset val="128"/>
          </rPr>
          <t>絶対参照。</t>
        </r>
        <r>
          <rPr>
            <sz val="12"/>
            <color indexed="81"/>
            <rFont val="ＭＳ Ｐゴシック"/>
            <family val="3"/>
            <charset val="128"/>
          </rPr>
          <t xml:space="preserve">
②「検索条件」は</t>
        </r>
        <r>
          <rPr>
            <b/>
            <sz val="12"/>
            <color indexed="81"/>
            <rFont val="ＭＳ Ｐゴシック"/>
            <family val="3"/>
            <charset val="128"/>
          </rPr>
          <t>左にあるセルを選択</t>
        </r>
        <r>
          <rPr>
            <sz val="12"/>
            <color indexed="81"/>
            <rFont val="ＭＳ Ｐゴシック"/>
            <family val="3"/>
            <charset val="128"/>
          </rPr>
          <t>。
　　リスト表の場所から「男」を選択しない！
　　※この操作で、この式を下にドラッグして使用できます。
　　　　＜参照セルが同じだからです（</t>
        </r>
        <r>
          <rPr>
            <b/>
            <sz val="12"/>
            <color indexed="81"/>
            <rFont val="ＭＳ Ｐゴシック"/>
            <family val="3"/>
            <charset val="128"/>
          </rPr>
          <t>計算結果を出す位置の左隣のセルを検索</t>
        </r>
        <r>
          <rPr>
            <sz val="12"/>
            <color indexed="81"/>
            <rFont val="ＭＳ Ｐゴシック"/>
            <family val="3"/>
            <charset val="128"/>
          </rPr>
          <t>）＞
③</t>
        </r>
        <r>
          <rPr>
            <b/>
            <sz val="12"/>
            <color indexed="39"/>
            <rFont val="ＭＳ Ｐゴシック"/>
            <family val="3"/>
            <charset val="128"/>
          </rPr>
          <t>「合計範囲」は「販売額」を選択</t>
        </r>
        <r>
          <rPr>
            <sz val="12"/>
            <color indexed="81"/>
            <rFont val="ＭＳ Ｐゴシック"/>
            <family val="3"/>
            <charset val="128"/>
          </rPr>
          <t>し</t>
        </r>
        <r>
          <rPr>
            <b/>
            <sz val="12"/>
            <color indexed="10"/>
            <rFont val="ＭＳ Ｐゴシック"/>
            <family val="3"/>
            <charset val="128"/>
          </rPr>
          <t xml:space="preserve">絶対参照
</t>
        </r>
        <r>
          <rPr>
            <sz val="12"/>
            <color indexed="8"/>
            <rFont val="ＭＳ Ｐゴシック"/>
            <family val="3"/>
            <charset val="128"/>
          </rPr>
          <t>④作成した計算式のセルの右下にマウスを置きを左ボタンでドラッグして
　　計算式をコピー。</t>
        </r>
        <r>
          <rPr>
            <b/>
            <sz val="12"/>
            <color indexed="10"/>
            <rFont val="ＭＳ Ｐゴシック"/>
            <family val="3"/>
            <charset val="128"/>
          </rPr>
          <t xml:space="preserve">
</t>
        </r>
        <r>
          <rPr>
            <b/>
            <sz val="12"/>
            <color indexed="8"/>
            <rFont val="ＭＳ Ｐゴシック"/>
            <family val="3"/>
            <charset val="128"/>
          </rPr>
          <t>表のある一定の範囲をどこからのセルの位置からも固定するように
「</t>
        </r>
        <r>
          <rPr>
            <b/>
            <sz val="12"/>
            <color indexed="10"/>
            <rFont val="ＭＳ Ｐゴシック"/>
            <family val="3"/>
            <charset val="128"/>
          </rPr>
          <t>絶対参照</t>
        </r>
        <r>
          <rPr>
            <b/>
            <sz val="12"/>
            <color indexed="8"/>
            <rFont val="ＭＳ Ｐゴシック"/>
            <family val="3"/>
            <charset val="128"/>
          </rPr>
          <t>」にする事が操作のキーですね。</t>
        </r>
      </text>
    </comment>
    <comment ref="D101" authorId="0" shapeId="0" xr:uid="{F88F0C86-0FEF-4220-8B05-BEE0B300ABAF}">
      <text>
        <r>
          <rPr>
            <b/>
            <sz val="14"/>
            <color indexed="81"/>
            <rFont val="ＭＳ Ｐゴシック"/>
            <family val="3"/>
            <charset val="128"/>
          </rPr>
          <t>=</t>
        </r>
        <r>
          <rPr>
            <b/>
            <sz val="14"/>
            <color indexed="10"/>
            <rFont val="ＭＳ Ｐゴシック"/>
            <family val="3"/>
            <charset val="128"/>
          </rPr>
          <t>SUM</t>
        </r>
        <r>
          <rPr>
            <b/>
            <sz val="14"/>
            <color indexed="81"/>
            <rFont val="ＭＳ Ｐゴシック"/>
            <family val="3"/>
            <charset val="128"/>
          </rPr>
          <t>(D99:D100)</t>
        </r>
      </text>
    </comment>
    <comment ref="D129" authorId="0" shapeId="0" xr:uid="{6E69A08F-8944-4EFD-907A-0B8E06EB8B2C}">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t>
        </r>
        <r>
          <rPr>
            <b/>
            <sz val="14"/>
            <color indexed="12"/>
            <rFont val="ＭＳ Ｐゴシック"/>
            <family val="3"/>
            <charset val="128"/>
          </rPr>
          <t>$M$103:$M$122</t>
        </r>
        <r>
          <rPr>
            <b/>
            <sz val="14"/>
            <color indexed="81"/>
            <rFont val="ＭＳ Ｐゴシック"/>
            <family val="3"/>
            <charset val="128"/>
          </rPr>
          <t>,</t>
        </r>
        <r>
          <rPr>
            <b/>
            <sz val="14"/>
            <color indexed="57"/>
            <rFont val="ＭＳ Ｐゴシック"/>
            <family val="3"/>
            <charset val="128"/>
          </rPr>
          <t>C129</t>
        </r>
        <r>
          <rPr>
            <b/>
            <sz val="14"/>
            <color indexed="16"/>
            <rFont val="ＭＳ Ｐゴシック"/>
            <family val="3"/>
            <charset val="128"/>
          </rPr>
          <t>,$O$103:$O$122</t>
        </r>
        <r>
          <rPr>
            <b/>
            <sz val="14"/>
            <color indexed="81"/>
            <rFont val="ＭＳ Ｐゴシック"/>
            <family val="3"/>
            <charset val="128"/>
          </rPr>
          <t>)</t>
        </r>
        <r>
          <rPr>
            <sz val="12"/>
            <color indexed="81"/>
            <rFont val="ＭＳ Ｐゴシック"/>
            <family val="3"/>
            <charset val="128"/>
          </rPr>
          <t xml:space="preserve">
作成した計算式を、右ボタンで「埼玉県」までドラッグしてコピー</t>
        </r>
      </text>
    </comment>
    <comment ref="D133" authorId="0" shapeId="0" xr:uid="{774726EC-BDEE-4E2E-8943-127DDBCBAB4E}">
      <text>
        <r>
          <rPr>
            <b/>
            <sz val="14"/>
            <color indexed="81"/>
            <rFont val="ＭＳ Ｐゴシック"/>
            <family val="3"/>
            <charset val="128"/>
          </rPr>
          <t>=</t>
        </r>
        <r>
          <rPr>
            <b/>
            <sz val="14"/>
            <color indexed="10"/>
            <rFont val="ＭＳ Ｐゴシック"/>
            <family val="3"/>
            <charset val="128"/>
          </rPr>
          <t>SUM</t>
        </r>
        <r>
          <rPr>
            <b/>
            <sz val="14"/>
            <color indexed="81"/>
            <rFont val="ＭＳ Ｐゴシック"/>
            <family val="3"/>
            <charset val="128"/>
          </rPr>
          <t>(D129:D132)</t>
        </r>
      </text>
    </comment>
    <comment ref="D134" authorId="0" shapeId="0" xr:uid="{F147E80C-78EF-453E-968A-0CEFF8278FF4}">
      <text>
        <r>
          <rPr>
            <b/>
            <sz val="14"/>
            <color indexed="81"/>
            <rFont val="ＭＳ Ｐゴシック"/>
            <family val="3"/>
            <charset val="128"/>
          </rPr>
          <t>=</t>
        </r>
        <r>
          <rPr>
            <b/>
            <sz val="14"/>
            <color indexed="10"/>
            <rFont val="ＭＳ Ｐゴシック"/>
            <family val="3"/>
            <charset val="128"/>
          </rPr>
          <t>AVERAGE</t>
        </r>
        <r>
          <rPr>
            <b/>
            <sz val="14"/>
            <color indexed="81"/>
            <rFont val="ＭＳ Ｐゴシック"/>
            <family val="3"/>
            <charset val="128"/>
          </rPr>
          <t>(D129:D132)</t>
        </r>
      </text>
    </comment>
    <comment ref="D135" authorId="0" shapeId="0" xr:uid="{02D64CDD-D47D-49D3-97EE-0BA743EC0C99}">
      <text>
        <r>
          <rPr>
            <b/>
            <sz val="14"/>
            <color indexed="81"/>
            <rFont val="ＭＳ Ｐゴシック"/>
            <family val="3"/>
            <charset val="128"/>
          </rPr>
          <t>=</t>
        </r>
        <r>
          <rPr>
            <b/>
            <sz val="14"/>
            <color indexed="10"/>
            <rFont val="ＭＳ Ｐゴシック"/>
            <family val="3"/>
            <charset val="128"/>
          </rPr>
          <t>MAX</t>
        </r>
        <r>
          <rPr>
            <b/>
            <sz val="14"/>
            <color indexed="81"/>
            <rFont val="ＭＳ Ｐゴシック"/>
            <family val="3"/>
            <charset val="128"/>
          </rPr>
          <t>(D129:D132)</t>
        </r>
      </text>
    </comment>
    <comment ref="G147" authorId="0" shapeId="0" xr:uid="{3DC38C84-D306-44D5-8025-03DB02E73C08}">
      <text>
        <r>
          <rPr>
            <b/>
            <sz val="14"/>
            <color indexed="81"/>
            <rFont val="ＭＳ Ｐゴシック"/>
            <family val="3"/>
            <charset val="128"/>
          </rPr>
          <t>=SUMIF($D$153:$D$164,"</t>
        </r>
        <r>
          <rPr>
            <b/>
            <sz val="14"/>
            <color indexed="10"/>
            <rFont val="ＭＳ Ｐゴシック"/>
            <family val="3"/>
            <charset val="128"/>
          </rPr>
          <t>&gt;=100000</t>
        </r>
        <r>
          <rPr>
            <b/>
            <sz val="14"/>
            <color indexed="81"/>
            <rFont val="ＭＳ Ｐゴシック"/>
            <family val="3"/>
            <charset val="128"/>
          </rPr>
          <t xml:space="preserve">",$D$153:$D$164)
</t>
        </r>
        <r>
          <rPr>
            <sz val="12"/>
            <color indexed="81"/>
            <rFont val="ＭＳ Ｐゴシック"/>
            <family val="3"/>
            <charset val="128"/>
          </rPr>
          <t xml:space="preserve">
※「</t>
        </r>
        <r>
          <rPr>
            <b/>
            <sz val="12"/>
            <color indexed="81"/>
            <rFont val="ＭＳ Ｐゴシック"/>
            <family val="3"/>
            <charset val="128"/>
          </rPr>
          <t>１０万円以上</t>
        </r>
        <r>
          <rPr>
            <sz val="12"/>
            <color indexed="81"/>
            <rFont val="ＭＳ Ｐゴシック"/>
            <family val="3"/>
            <charset val="128"/>
          </rPr>
          <t>」＝「</t>
        </r>
        <r>
          <rPr>
            <b/>
            <sz val="14"/>
            <color indexed="10"/>
            <rFont val="ＭＳ Ｐゴシック"/>
            <family val="3"/>
            <charset val="128"/>
          </rPr>
          <t>&gt;=100000</t>
        </r>
        <r>
          <rPr>
            <sz val="12"/>
            <color indexed="81"/>
            <rFont val="ＭＳ Ｐゴシック"/>
            <family val="3"/>
            <charset val="128"/>
          </rPr>
          <t>」と指定します。半角英数！
※「売上額」の範囲を「</t>
        </r>
        <r>
          <rPr>
            <sz val="12"/>
            <color indexed="10"/>
            <rFont val="ＭＳ Ｐゴシック"/>
            <family val="3"/>
            <charset val="128"/>
          </rPr>
          <t>絶対参照</t>
        </r>
        <r>
          <rPr>
            <sz val="12"/>
            <color indexed="81"/>
            <rFont val="ＭＳ Ｐゴシック"/>
            <family val="3"/>
            <charset val="128"/>
          </rPr>
          <t>」にすれば、この計算式を</t>
        </r>
        <r>
          <rPr>
            <sz val="12"/>
            <color indexed="10"/>
            <rFont val="ＭＳ Ｐゴシック"/>
            <family val="3"/>
            <charset val="128"/>
          </rPr>
          <t>コピー</t>
        </r>
        <r>
          <rPr>
            <sz val="12"/>
            <color indexed="81"/>
            <rFont val="ＭＳ Ｐゴシック"/>
            <family val="3"/>
            <charset val="128"/>
          </rPr>
          <t>して（問題３）に
　　</t>
        </r>
        <r>
          <rPr>
            <sz val="12"/>
            <color indexed="10"/>
            <rFont val="ＭＳ Ｐゴシック"/>
            <family val="3"/>
            <charset val="128"/>
          </rPr>
          <t>貼り付け</t>
        </r>
        <r>
          <rPr>
            <sz val="12"/>
            <color indexed="81"/>
            <rFont val="ＭＳ Ｐゴシック"/>
            <family val="3"/>
            <charset val="128"/>
          </rPr>
          <t>できます。</t>
        </r>
        <r>
          <rPr>
            <sz val="12"/>
            <color indexed="12"/>
            <rFont val="ＭＳ Ｐゴシック"/>
            <family val="3"/>
            <charset val="128"/>
          </rPr>
          <t>｛検索条件｝を変更</t>
        </r>
        <r>
          <rPr>
            <sz val="12"/>
            <color indexed="81"/>
            <rFont val="ＭＳ Ｐゴシック"/>
            <family val="3"/>
            <charset val="128"/>
          </rPr>
          <t>すれば良いですね。</t>
        </r>
      </text>
    </comment>
    <comment ref="G150" authorId="0" shapeId="0" xr:uid="{BDD82964-81D7-4019-9241-832A99B02B23}">
      <text>
        <r>
          <rPr>
            <b/>
            <sz val="12"/>
            <color indexed="17"/>
            <rFont val="ＭＳ Ｐゴシック"/>
            <family val="3"/>
            <charset val="128"/>
          </rPr>
          <t>最初から、計算式を設定しても良い</t>
        </r>
        <r>
          <rPr>
            <sz val="12"/>
            <color indexed="81"/>
            <rFont val="ＭＳ Ｐゴシック"/>
            <family val="3"/>
            <charset val="128"/>
          </rPr>
          <t>ですが、
せっかく（問２）で「売上額」のセル範囲を絶対参照に設定してますので、以下の方法でも可能です。
（問２）の式を</t>
        </r>
        <r>
          <rPr>
            <sz val="12"/>
            <color indexed="12"/>
            <rFont val="ＭＳ Ｐゴシック"/>
            <family val="3"/>
            <charset val="128"/>
          </rPr>
          <t>コピー</t>
        </r>
        <r>
          <rPr>
            <sz val="12"/>
            <color indexed="81"/>
            <rFont val="ＭＳ Ｐゴシック"/>
            <family val="3"/>
            <charset val="128"/>
          </rPr>
          <t>して、ここに</t>
        </r>
        <r>
          <rPr>
            <sz val="12"/>
            <color indexed="12"/>
            <rFont val="ＭＳ Ｐゴシック"/>
            <family val="3"/>
            <charset val="128"/>
          </rPr>
          <t>貼り付け</t>
        </r>
        <r>
          <rPr>
            <sz val="12"/>
            <color indexed="81"/>
            <rFont val="ＭＳ Ｐゴシック"/>
            <family val="3"/>
            <charset val="128"/>
          </rPr>
          <t xml:space="preserve">すると
</t>
        </r>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($D$153:$D$164,"</t>
        </r>
        <r>
          <rPr>
            <b/>
            <sz val="14"/>
            <color indexed="12"/>
            <rFont val="ＭＳ Ｐゴシック"/>
            <family val="3"/>
            <charset val="128"/>
          </rPr>
          <t>&gt;=100000</t>
        </r>
        <r>
          <rPr>
            <b/>
            <sz val="14"/>
            <color indexed="81"/>
            <rFont val="ＭＳ Ｐゴシック"/>
            <family val="3"/>
            <charset val="128"/>
          </rPr>
          <t>",$D$153:$D$164)</t>
        </r>
        <r>
          <rPr>
            <sz val="12"/>
            <color indexed="81"/>
            <rFont val="ＭＳ Ｐゴシック"/>
            <family val="3"/>
            <charset val="128"/>
          </rPr>
          <t xml:space="preserve">
になります。
画面上にある</t>
        </r>
        <r>
          <rPr>
            <b/>
            <sz val="12"/>
            <color indexed="81"/>
            <rFont val="ＭＳ Ｐゴシック"/>
            <family val="3"/>
            <charset val="128"/>
          </rPr>
          <t>数式バーに表示されている、「&gt;=100000」の部分</t>
        </r>
        <r>
          <rPr>
            <sz val="12"/>
            <color indexed="81"/>
            <rFont val="ＭＳ Ｐゴシック"/>
            <family val="3"/>
            <charset val="128"/>
          </rPr>
          <t>｛検索条件｝を
※「</t>
        </r>
        <r>
          <rPr>
            <b/>
            <sz val="12"/>
            <color indexed="81"/>
            <rFont val="ＭＳ Ｐゴシック"/>
            <family val="3"/>
            <charset val="128"/>
          </rPr>
          <t>１０万円未満</t>
        </r>
        <r>
          <rPr>
            <sz val="12"/>
            <color indexed="81"/>
            <rFont val="ＭＳ Ｐゴシック"/>
            <family val="3"/>
            <charset val="128"/>
          </rPr>
          <t>」＝「</t>
        </r>
        <r>
          <rPr>
            <b/>
            <sz val="14"/>
            <color indexed="10"/>
            <rFont val="ＭＳ Ｐゴシック"/>
            <family val="3"/>
            <charset val="128"/>
          </rPr>
          <t>&lt;100000</t>
        </r>
        <r>
          <rPr>
            <sz val="12"/>
            <color indexed="81"/>
            <rFont val="ＭＳ Ｐゴシック"/>
            <family val="3"/>
            <charset val="128"/>
          </rPr>
          <t>」と変更指定します。半角英数！
=SUMIF($D$153:$D$164,"</t>
        </r>
        <r>
          <rPr>
            <b/>
            <sz val="12"/>
            <color indexed="10"/>
            <rFont val="ＭＳ Ｐゴシック"/>
            <family val="3"/>
            <charset val="128"/>
          </rPr>
          <t>&lt;</t>
        </r>
        <r>
          <rPr>
            <sz val="12"/>
            <color indexed="10"/>
            <rFont val="ＭＳ Ｐゴシック"/>
            <family val="3"/>
            <charset val="128"/>
          </rPr>
          <t>100000</t>
        </r>
        <r>
          <rPr>
            <sz val="12"/>
            <color indexed="81"/>
            <rFont val="ＭＳ Ｐゴシック"/>
            <family val="3"/>
            <charset val="128"/>
          </rPr>
          <t>",$D$153:$D$164)　になります。
※「１０万円未満」＝「</t>
        </r>
        <r>
          <rPr>
            <sz val="12"/>
            <color indexed="10"/>
            <rFont val="ＭＳ Ｐゴシック"/>
            <family val="3"/>
            <charset val="128"/>
          </rPr>
          <t>&lt;100000</t>
        </r>
        <r>
          <rPr>
            <sz val="12"/>
            <color indexed="81"/>
            <rFont val="ＭＳ Ｐゴシック"/>
            <family val="3"/>
            <charset val="128"/>
          </rPr>
          <t>」と指定します。半角英数！
※「売上額」の範囲を「</t>
        </r>
        <r>
          <rPr>
            <sz val="12"/>
            <color indexed="10"/>
            <rFont val="ＭＳ Ｐゴシック"/>
            <family val="3"/>
            <charset val="128"/>
          </rPr>
          <t>絶対参照</t>
        </r>
        <r>
          <rPr>
            <sz val="12"/>
            <color indexed="81"/>
            <rFont val="ＭＳ Ｐゴシック"/>
            <family val="3"/>
            <charset val="128"/>
          </rPr>
          <t xml:space="preserve">」にすれば、この計算式を
  </t>
        </r>
        <r>
          <rPr>
            <sz val="12"/>
            <color indexed="10"/>
            <rFont val="ＭＳ Ｐゴシック"/>
            <family val="3"/>
            <charset val="128"/>
          </rPr>
          <t>コピー</t>
        </r>
        <r>
          <rPr>
            <sz val="12"/>
            <color indexed="81"/>
            <rFont val="ＭＳ Ｐゴシック"/>
            <family val="3"/>
            <charset val="128"/>
          </rPr>
          <t>して（問題３）に　　</t>
        </r>
        <r>
          <rPr>
            <sz val="12"/>
            <color indexed="10"/>
            <rFont val="ＭＳ Ｐゴシック"/>
            <family val="3"/>
            <charset val="128"/>
          </rPr>
          <t>貼り付け</t>
        </r>
        <r>
          <rPr>
            <sz val="12"/>
            <color indexed="81"/>
            <rFont val="ＭＳ Ｐゴシック"/>
            <family val="3"/>
            <charset val="128"/>
          </rPr>
          <t>できます。</t>
        </r>
        <r>
          <rPr>
            <b/>
            <sz val="12"/>
            <color indexed="12"/>
            <rFont val="ＭＳ Ｐゴシック"/>
            <family val="3"/>
            <charset val="128"/>
          </rPr>
          <t xml:space="preserve">｛検索条件｝を変更
  </t>
        </r>
        <r>
          <rPr>
            <sz val="12"/>
            <color indexed="81"/>
            <rFont val="ＭＳ Ｐゴシック"/>
            <family val="3"/>
            <charset val="128"/>
          </rPr>
          <t>すれば良い訳ですね。</t>
        </r>
      </text>
    </comment>
    <comment ref="F194" authorId="0" shapeId="0" xr:uid="{38399826-565D-488C-935B-1076C4010C9E}">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(N192:N203,"</t>
        </r>
        <r>
          <rPr>
            <b/>
            <sz val="14"/>
            <color indexed="10"/>
            <rFont val="ＭＳ Ｐゴシック"/>
            <family val="3"/>
            <charset val="128"/>
          </rPr>
          <t>&lt;0.05</t>
        </r>
        <r>
          <rPr>
            <b/>
            <sz val="14"/>
            <color indexed="81"/>
            <rFont val="ＭＳ Ｐゴシック"/>
            <family val="3"/>
            <charset val="128"/>
          </rPr>
          <t>",M192:M203)</t>
        </r>
      </text>
    </comment>
    <comment ref="F200" authorId="0" shapeId="0" xr:uid="{FE3CD3FB-C228-49AD-8C85-0522E8F462E6}">
      <text>
        <r>
          <rPr>
            <b/>
            <sz val="14"/>
            <color indexed="81"/>
            <rFont val="ＭＳ Ｐゴシック"/>
            <family val="3"/>
            <charset val="128"/>
          </rPr>
          <t>=</t>
        </r>
        <r>
          <rPr>
            <b/>
            <sz val="14"/>
            <color indexed="10"/>
            <rFont val="ＭＳ Ｐゴシック"/>
            <family val="3"/>
            <charset val="128"/>
          </rPr>
          <t>SUMIF</t>
        </r>
        <r>
          <rPr>
            <b/>
            <sz val="14"/>
            <color indexed="81"/>
            <rFont val="ＭＳ Ｐゴシック"/>
            <family val="3"/>
            <charset val="128"/>
          </rPr>
          <t>(M191:M202,"</t>
        </r>
        <r>
          <rPr>
            <b/>
            <sz val="14"/>
            <color indexed="10"/>
            <rFont val="ＭＳ Ｐゴシック"/>
            <family val="3"/>
            <charset val="128"/>
          </rPr>
          <t>&gt;=370000</t>
        </r>
        <r>
          <rPr>
            <b/>
            <sz val="14"/>
            <color indexed="81"/>
            <rFont val="ＭＳ Ｐゴシック"/>
            <family val="3"/>
            <charset val="128"/>
          </rPr>
          <t>",M191:M202)</t>
        </r>
      </text>
    </comment>
    <comment ref="F207" authorId="0" shapeId="0" xr:uid="{04F541C3-647D-41F1-A7EB-DA55AAFA28FD}">
      <text>
        <r>
          <rPr>
            <b/>
            <sz val="14"/>
            <color indexed="81"/>
            <rFont val="ＭＳ Ｐゴシック"/>
            <family val="3"/>
            <charset val="128"/>
          </rPr>
          <t>=SUMIF(</t>
        </r>
        <r>
          <rPr>
            <b/>
            <sz val="14"/>
            <color indexed="10"/>
            <rFont val="ＭＳ Ｐゴシック"/>
            <family val="3"/>
            <charset val="128"/>
          </rPr>
          <t>$L$191:$L$202</t>
        </r>
        <r>
          <rPr>
            <b/>
            <sz val="14"/>
            <color indexed="81"/>
            <rFont val="ＭＳ Ｐゴシック"/>
            <family val="3"/>
            <charset val="128"/>
          </rPr>
          <t>,D207,</t>
        </r>
        <r>
          <rPr>
            <b/>
            <sz val="14"/>
            <color indexed="10"/>
            <rFont val="ＭＳ Ｐゴシック"/>
            <family val="3"/>
            <charset val="128"/>
          </rPr>
          <t>$M$191:$M$202</t>
        </r>
        <r>
          <rPr>
            <b/>
            <sz val="14"/>
            <color indexed="81"/>
            <rFont val="ＭＳ Ｐゴシック"/>
            <family val="3"/>
            <charset val="128"/>
          </rPr>
          <t>)</t>
        </r>
        <r>
          <rPr>
            <sz val="12"/>
            <color indexed="81"/>
            <rFont val="ＭＳ Ｐゴシック"/>
            <family val="3"/>
            <charset val="128"/>
          </rPr>
          <t xml:space="preserve">
「分類」「売上額」範囲を</t>
        </r>
        <r>
          <rPr>
            <b/>
            <sz val="12"/>
            <color indexed="10"/>
            <rFont val="ＭＳ Ｐゴシック"/>
            <family val="3"/>
            <charset val="128"/>
          </rPr>
          <t>絶対参照</t>
        </r>
        <r>
          <rPr>
            <sz val="12"/>
            <color indexed="81"/>
            <rFont val="ＭＳ Ｐゴシック"/>
            <family val="3"/>
            <charset val="128"/>
          </rPr>
          <t>に指定する。
作成した計算式を下にドラッグでコピーします。
（注意）｛</t>
        </r>
        <r>
          <rPr>
            <sz val="12"/>
            <color indexed="12"/>
            <rFont val="ＭＳ Ｐゴシック"/>
            <family val="3"/>
            <charset val="128"/>
          </rPr>
          <t>検索条件</t>
        </r>
        <r>
          <rPr>
            <sz val="12"/>
            <color indexed="81"/>
            <rFont val="ＭＳ Ｐゴシック"/>
            <family val="3"/>
            <charset val="128"/>
          </rPr>
          <t>｝のセル位置は</t>
        </r>
        <r>
          <rPr>
            <sz val="12"/>
            <color indexed="12"/>
            <rFont val="ＭＳ Ｐゴシック"/>
            <family val="3"/>
            <charset val="128"/>
          </rPr>
          <t>左隣のセルを指定</t>
        </r>
        <r>
          <rPr>
            <sz val="12"/>
            <color indexed="81"/>
            <rFont val="ＭＳ Ｐゴシック"/>
            <family val="3"/>
            <charset val="128"/>
          </rPr>
          <t>します。</t>
        </r>
      </text>
    </comment>
  </commentList>
</comments>
</file>

<file path=xl/sharedStrings.xml><?xml version="1.0" encoding="utf-8"?>
<sst xmlns="http://schemas.openxmlformats.org/spreadsheetml/2006/main" count="287" uniqueCount="125">
  <si>
    <t>Copyright(c) Beginners Site All right reserved 2023/5/10</t>
    <phoneticPr fontId="4"/>
  </si>
  <si>
    <r>
      <t>入力モードを「</t>
    </r>
    <r>
      <rPr>
        <b/>
        <sz val="12"/>
        <color indexed="12"/>
        <rFont val="ＭＳ Ｐゴシック"/>
        <family val="3"/>
        <charset val="128"/>
      </rPr>
      <t>全角半角</t>
    </r>
    <r>
      <rPr>
        <b/>
        <sz val="12"/>
        <rFont val="ＭＳ Ｐゴシック"/>
        <family val="3"/>
        <charset val="128"/>
      </rPr>
      <t>」キーを押し「</t>
    </r>
    <r>
      <rPr>
        <b/>
        <sz val="12"/>
        <color indexed="10"/>
        <rFont val="ＭＳ Ｐゴシック"/>
        <family val="3"/>
        <charset val="128"/>
      </rPr>
      <t>直接入力</t>
    </r>
    <r>
      <rPr>
        <b/>
        <sz val="12"/>
        <rFont val="ＭＳ Ｐゴシック"/>
        <family val="3"/>
        <charset val="128"/>
      </rPr>
      <t>」あるいは「</t>
    </r>
    <r>
      <rPr>
        <b/>
        <sz val="12"/>
        <color indexed="10"/>
        <rFont val="ＭＳ Ｐゴシック"/>
        <family val="3"/>
        <charset val="128"/>
      </rPr>
      <t>半角英数</t>
    </r>
    <r>
      <rPr>
        <b/>
        <sz val="12"/>
        <rFont val="ＭＳ Ｐゴシック"/>
        <family val="3"/>
        <charset val="128"/>
      </rPr>
      <t>」にしましょう。</t>
    </r>
    <rPh sb="0" eb="2">
      <t>ニュウリョク</t>
    </rPh>
    <rPh sb="7" eb="9">
      <t>ゼンカク</t>
    </rPh>
    <rPh sb="9" eb="11">
      <t>ハンカク</t>
    </rPh>
    <rPh sb="15" eb="16">
      <t>オ</t>
    </rPh>
    <rPh sb="18" eb="20">
      <t>チョクセツ</t>
    </rPh>
    <rPh sb="20" eb="22">
      <t>ニュウリョク</t>
    </rPh>
    <rPh sb="28" eb="30">
      <t>ハンカク</t>
    </rPh>
    <rPh sb="30" eb="32">
      <t>エイスウ</t>
    </rPh>
    <phoneticPr fontId="4"/>
  </si>
  <si>
    <t>関数とは</t>
    <rPh sb="0" eb="2">
      <t>カンスウ</t>
    </rPh>
    <phoneticPr fontId="4"/>
  </si>
  <si>
    <t>「関数」というと｛三角関数｝｛二次関数｝・・・などと数学的な感じで腰が引けてそまいそうですね。</t>
    <rPh sb="1" eb="3">
      <t>カンスウ</t>
    </rPh>
    <rPh sb="9" eb="11">
      <t>サンカク</t>
    </rPh>
    <rPh sb="11" eb="13">
      <t>カンスウ</t>
    </rPh>
    <rPh sb="15" eb="17">
      <t>ニジ</t>
    </rPh>
    <rPh sb="17" eb="19">
      <t>カンスウ</t>
    </rPh>
    <rPh sb="26" eb="28">
      <t>スウガク</t>
    </rPh>
    <rPh sb="28" eb="29">
      <t>テキ</t>
    </rPh>
    <rPh sb="30" eb="31">
      <t>カン</t>
    </rPh>
    <rPh sb="33" eb="34">
      <t>コシ</t>
    </rPh>
    <rPh sb="35" eb="36">
      <t>ヒ</t>
    </rPh>
    <phoneticPr fontId="4"/>
  </si>
  <si>
    <t>そんなに難しい世界ではなく、とても楽に計算結果などを導き出す大変に便利な操作です。</t>
    <rPh sb="4" eb="5">
      <t>ムズカ</t>
    </rPh>
    <rPh sb="7" eb="9">
      <t>セカイ</t>
    </rPh>
    <rPh sb="17" eb="18">
      <t>ラク</t>
    </rPh>
    <rPh sb="19" eb="21">
      <t>ケイサン</t>
    </rPh>
    <rPh sb="21" eb="23">
      <t>ケッカ</t>
    </rPh>
    <rPh sb="26" eb="27">
      <t>ミチビ</t>
    </rPh>
    <rPh sb="28" eb="29">
      <t>ダ</t>
    </rPh>
    <rPh sb="30" eb="32">
      <t>タイヘン</t>
    </rPh>
    <rPh sb="33" eb="35">
      <t>ベンリ</t>
    </rPh>
    <rPh sb="36" eb="38">
      <t>ソウサ</t>
    </rPh>
    <phoneticPr fontId="4"/>
  </si>
  <si>
    <t>様々な計算を簡単にできるように、命令する道具です。</t>
    <rPh sb="0" eb="2">
      <t>サマザマ</t>
    </rPh>
    <rPh sb="3" eb="5">
      <t>ケイサン</t>
    </rPh>
    <rPh sb="16" eb="18">
      <t>メイレイ</t>
    </rPh>
    <rPh sb="20" eb="22">
      <t>ドウグ</t>
    </rPh>
    <phoneticPr fontId="4"/>
  </si>
  <si>
    <t>「関数」の操作を覚えると、エクセルにはまるかも知れません。</t>
    <rPh sb="1" eb="3">
      <t>カンスウ</t>
    </rPh>
    <rPh sb="5" eb="7">
      <t>ソウサ</t>
    </rPh>
    <rPh sb="8" eb="9">
      <t>オボ</t>
    </rPh>
    <rPh sb="23" eb="24">
      <t>シ</t>
    </rPh>
    <phoneticPr fontId="4"/>
  </si>
  <si>
    <t>まず、操作の流れを覚えましょう</t>
    <rPh sb="3" eb="5">
      <t>ソウサ</t>
    </rPh>
    <rPh sb="6" eb="7">
      <t>ナガ</t>
    </rPh>
    <rPh sb="9" eb="10">
      <t>オボ</t>
    </rPh>
    <phoneticPr fontId="4"/>
  </si>
  <si>
    <t>「関数」の使い方</t>
    <rPh sb="1" eb="3">
      <t>カンスウ</t>
    </rPh>
    <rPh sb="5" eb="6">
      <t>ツカ</t>
    </rPh>
    <rPh sb="7" eb="8">
      <t>カタ</t>
    </rPh>
    <phoneticPr fontId="4"/>
  </si>
  <si>
    <t>①計算結果を表示するセルを選択します。</t>
    <rPh sb="1" eb="3">
      <t>ケイサン</t>
    </rPh>
    <rPh sb="3" eb="5">
      <t>ケッカ</t>
    </rPh>
    <rPh sb="6" eb="8">
      <t>ヒョウジ</t>
    </rPh>
    <rPh sb="13" eb="15">
      <t>センタク</t>
    </rPh>
    <phoneticPr fontId="4"/>
  </si>
  <si>
    <r>
      <t>②関数を命令す方法　（「</t>
    </r>
    <r>
      <rPr>
        <b/>
        <sz val="12"/>
        <color theme="1"/>
        <rFont val="ＭＳ Ｐゴシック"/>
        <family val="3"/>
        <charset val="128"/>
      </rPr>
      <t>数式</t>
    </r>
    <r>
      <rPr>
        <sz val="12"/>
        <color theme="1"/>
        <rFont val="ＭＳ Ｐゴシック"/>
        <family val="3"/>
        <charset val="128"/>
      </rPr>
      <t>」タブの「</t>
    </r>
    <r>
      <rPr>
        <b/>
        <sz val="12"/>
        <color theme="1"/>
        <rFont val="ＭＳ Ｐゴシック"/>
        <family val="3"/>
        <charset val="128"/>
      </rPr>
      <t>関数ライブラリー</t>
    </r>
    <r>
      <rPr>
        <sz val="12"/>
        <color theme="1"/>
        <rFont val="ＭＳ Ｐゴシック"/>
        <family val="3"/>
        <charset val="128"/>
      </rPr>
      <t>」から選択でも可）</t>
    </r>
    <rPh sb="1" eb="3">
      <t>カンスウ</t>
    </rPh>
    <rPh sb="4" eb="6">
      <t>メイレイ</t>
    </rPh>
    <rPh sb="7" eb="9">
      <t>ホウホウ</t>
    </rPh>
    <rPh sb="12" eb="14">
      <t>スウシキ</t>
    </rPh>
    <rPh sb="19" eb="21">
      <t>カンスウ</t>
    </rPh>
    <rPh sb="30" eb="32">
      <t>センタク</t>
    </rPh>
    <rPh sb="34" eb="35">
      <t>カ</t>
    </rPh>
    <phoneticPr fontId="4"/>
  </si>
  <si>
    <t>１、「Σ」ボタンの右横にある▼をクリックして</t>
    <rPh sb="9" eb="11">
      <t>ミギヨコ</t>
    </rPh>
    <phoneticPr fontId="4"/>
  </si>
  <si>
    <r>
      <t>　　｛</t>
    </r>
    <r>
      <rPr>
        <sz val="12"/>
        <color indexed="12"/>
        <rFont val="ＭＳ Ｐゴシック"/>
        <family val="3"/>
        <charset val="128"/>
      </rPr>
      <t>その他の関数</t>
    </r>
    <r>
      <rPr>
        <sz val="12"/>
        <color theme="1"/>
        <rFont val="ＭＳ Ｐゴシック"/>
        <family val="3"/>
        <charset val="128"/>
      </rPr>
      <t>」を選択する。</t>
    </r>
    <rPh sb="5" eb="6">
      <t>タ</t>
    </rPh>
    <rPh sb="7" eb="9">
      <t>カンスウ</t>
    </rPh>
    <rPh sb="11" eb="13">
      <t>センタク</t>
    </rPh>
    <phoneticPr fontId="4"/>
  </si>
  <si>
    <r>
      <t>２、「数式バー」の左横にある、　　「</t>
    </r>
    <r>
      <rPr>
        <sz val="12"/>
        <color indexed="12"/>
        <rFont val="ＭＳ Ｐゴシック"/>
        <family val="3"/>
        <charset val="128"/>
      </rPr>
      <t>関数の挿入</t>
    </r>
    <r>
      <rPr>
        <sz val="12"/>
        <color theme="1"/>
        <rFont val="ＭＳ Ｐゴシック"/>
        <family val="3"/>
        <charset val="128"/>
      </rPr>
      <t>」ボタンをクリック</t>
    </r>
    <rPh sb="3" eb="5">
      <t>スウシキ</t>
    </rPh>
    <rPh sb="9" eb="10">
      <t>ヒダリ</t>
    </rPh>
    <rPh sb="10" eb="11">
      <t>ヨコ</t>
    </rPh>
    <rPh sb="18" eb="20">
      <t>カンスウ</t>
    </rPh>
    <rPh sb="21" eb="23">
      <t>ソウニュウ</t>
    </rPh>
    <phoneticPr fontId="4"/>
  </si>
  <si>
    <t>③何れかの方法を選択すると、右にある画面が表示されます。</t>
    <rPh sb="1" eb="2">
      <t>イズ</t>
    </rPh>
    <rPh sb="5" eb="7">
      <t>ホウホウ</t>
    </rPh>
    <rPh sb="8" eb="10">
      <t>センタク</t>
    </rPh>
    <rPh sb="14" eb="15">
      <t>ミギ</t>
    </rPh>
    <rPh sb="18" eb="20">
      <t>ガメン</t>
    </rPh>
    <rPh sb="21" eb="23">
      <t>ヒョウジ</t>
    </rPh>
    <phoneticPr fontId="4"/>
  </si>
  <si>
    <r>
      <t>④最初に使う関数を</t>
    </r>
    <r>
      <rPr>
        <sz val="12"/>
        <color indexed="10"/>
        <rFont val="ＭＳ Ｐゴシック"/>
        <family val="3"/>
        <charset val="128"/>
      </rPr>
      <t>（１）</t>
    </r>
    <r>
      <rPr>
        <sz val="12"/>
        <color indexed="8"/>
        <rFont val="ＭＳ Ｐゴシック"/>
        <family val="3"/>
        <charset val="128"/>
      </rPr>
      <t>「</t>
    </r>
    <r>
      <rPr>
        <sz val="12"/>
        <color theme="1"/>
        <rFont val="ＭＳ Ｐゴシック"/>
        <family val="3"/>
        <charset val="128"/>
      </rPr>
      <t>▼」をクリックして選択します。</t>
    </r>
    <rPh sb="1" eb="3">
      <t>サイショ</t>
    </rPh>
    <rPh sb="4" eb="5">
      <t>ツカ</t>
    </rPh>
    <rPh sb="6" eb="8">
      <t>カンスウ</t>
    </rPh>
    <rPh sb="22" eb="24">
      <t>センタク</t>
    </rPh>
    <phoneticPr fontId="4"/>
  </si>
  <si>
    <r>
      <t>⑤</t>
    </r>
    <r>
      <rPr>
        <sz val="12"/>
        <color indexed="10"/>
        <rFont val="ＭＳ Ｐゴシック"/>
        <family val="3"/>
        <charset val="128"/>
      </rPr>
      <t>（２）</t>
    </r>
    <r>
      <rPr>
        <sz val="12"/>
        <color theme="1"/>
        <rFont val="ＭＳ Ｐゴシック"/>
        <family val="3"/>
        <charset val="128"/>
      </rPr>
      <t>「</t>
    </r>
    <r>
      <rPr>
        <sz val="12"/>
        <color indexed="12"/>
        <rFont val="ＭＳ Ｐゴシック"/>
        <family val="3"/>
        <charset val="128"/>
      </rPr>
      <t>関数名</t>
    </r>
    <r>
      <rPr>
        <sz val="12"/>
        <color theme="1"/>
        <rFont val="ＭＳ Ｐゴシック"/>
        <family val="3"/>
        <charset val="128"/>
      </rPr>
      <t>」のリストから、使用する関数を選択します。</t>
    </r>
    <rPh sb="5" eb="8">
      <t>カンスウメイ</t>
    </rPh>
    <rPh sb="16" eb="18">
      <t>シヨウ</t>
    </rPh>
    <rPh sb="20" eb="22">
      <t>カンスウ</t>
    </rPh>
    <rPh sb="23" eb="25">
      <t>センタク</t>
    </rPh>
    <phoneticPr fontId="4"/>
  </si>
  <si>
    <t>⑥表示された「関数の引数」画面で、必要事項を指定。</t>
    <rPh sb="1" eb="3">
      <t>ヒョウジ</t>
    </rPh>
    <rPh sb="7" eb="9">
      <t>カンスウ</t>
    </rPh>
    <rPh sb="10" eb="12">
      <t>ヒキスウ</t>
    </rPh>
    <rPh sb="13" eb="15">
      <t>ガメン</t>
    </rPh>
    <rPh sb="17" eb="19">
      <t>ヒツヨウ</t>
    </rPh>
    <rPh sb="19" eb="21">
      <t>ジコウ</t>
    </rPh>
    <rPh sb="22" eb="24">
      <t>シテイ</t>
    </rPh>
    <phoneticPr fontId="4"/>
  </si>
  <si>
    <t>　　（関数の種類によって、指定の方法が異なります）</t>
    <rPh sb="3" eb="5">
      <t>カンスウ</t>
    </rPh>
    <rPh sb="6" eb="8">
      <t>シュルイ</t>
    </rPh>
    <rPh sb="13" eb="15">
      <t>シテイ</t>
    </rPh>
    <rPh sb="16" eb="18">
      <t>ホウホウ</t>
    </rPh>
    <rPh sb="19" eb="20">
      <t>コト</t>
    </rPh>
    <phoneticPr fontId="4"/>
  </si>
  <si>
    <t>⑦「OK」で確定です。</t>
    <rPh sb="6" eb="8">
      <t>カクテイ</t>
    </rPh>
    <phoneticPr fontId="4"/>
  </si>
  <si>
    <r>
      <t>関数の分類</t>
    </r>
    <r>
      <rPr>
        <sz val="12"/>
        <rFont val="ＭＳ Ｐゴシック"/>
        <family val="3"/>
        <charset val="128"/>
      </rPr>
      <t>＝</t>
    </r>
    <r>
      <rPr>
        <sz val="12"/>
        <color indexed="12"/>
        <rFont val="ＭＳ Ｐゴシック"/>
        <family val="3"/>
        <charset val="128"/>
      </rPr>
      <t>数学／三角</t>
    </r>
    <rPh sb="6" eb="8">
      <t>スウガク</t>
    </rPh>
    <rPh sb="9" eb="11">
      <t>サンカク</t>
    </rPh>
    <phoneticPr fontId="4"/>
  </si>
  <si>
    <t>左のように作成してみましょう</t>
  </si>
  <si>
    <t>SUMIF関数ー（数学／三角）</t>
    <rPh sb="5" eb="7">
      <t>カンスウ</t>
    </rPh>
    <rPh sb="9" eb="11">
      <t>スウガク</t>
    </rPh>
    <rPh sb="12" eb="14">
      <t>サンカク</t>
    </rPh>
    <phoneticPr fontId="4"/>
  </si>
  <si>
    <t>例えば</t>
    <rPh sb="0" eb="1">
      <t>タト</t>
    </rPh>
    <phoneticPr fontId="4"/>
  </si>
  <si>
    <t>右の表で、</t>
    <rPh sb="0" eb="1">
      <t>ミギ</t>
    </rPh>
    <rPh sb="2" eb="3">
      <t>ヒョウ</t>
    </rPh>
    <phoneticPr fontId="4"/>
  </si>
  <si>
    <t>通信販売顧客リスト</t>
    <rPh sb="0" eb="2">
      <t>ツウシン</t>
    </rPh>
    <rPh sb="2" eb="4">
      <t>ハンバイ</t>
    </rPh>
    <rPh sb="4" eb="6">
      <t>コキャク</t>
    </rPh>
    <phoneticPr fontId="4"/>
  </si>
  <si>
    <t>「男」だけの総販売額はいくらでしょう。</t>
    <rPh sb="1" eb="2">
      <t>オトコ</t>
    </rPh>
    <rPh sb="6" eb="7">
      <t>ソウ</t>
    </rPh>
    <rPh sb="7" eb="9">
      <t>ハンバイ</t>
    </rPh>
    <rPh sb="9" eb="10">
      <t>ガク</t>
    </rPh>
    <phoneticPr fontId="4"/>
  </si>
  <si>
    <t>氏名</t>
    <rPh sb="0" eb="2">
      <t>シメイ</t>
    </rPh>
    <phoneticPr fontId="4"/>
  </si>
  <si>
    <t>性別</t>
    <rPh sb="0" eb="2">
      <t>セイベツ</t>
    </rPh>
    <phoneticPr fontId="4"/>
  </si>
  <si>
    <t>住所</t>
    <rPh sb="0" eb="2">
      <t>ジュウショ</t>
    </rPh>
    <phoneticPr fontId="4"/>
  </si>
  <si>
    <t>誕生日</t>
    <rPh sb="0" eb="3">
      <t>タンジョウビ</t>
    </rPh>
    <phoneticPr fontId="4"/>
  </si>
  <si>
    <t>販売額</t>
    <rPh sb="0" eb="2">
      <t>ハンバイ</t>
    </rPh>
    <rPh sb="2" eb="3">
      <t>ガク</t>
    </rPh>
    <phoneticPr fontId="4"/>
  </si>
  <si>
    <t>答</t>
    <rPh sb="0" eb="1">
      <t>コタエ</t>
    </rPh>
    <phoneticPr fontId="4"/>
  </si>
  <si>
    <t>吉田</t>
    <rPh sb="0" eb="2">
      <t>ヨシダ</t>
    </rPh>
    <phoneticPr fontId="4"/>
  </si>
  <si>
    <t>男</t>
    <rPh sb="0" eb="1">
      <t>オトコ</t>
    </rPh>
    <phoneticPr fontId="4"/>
  </si>
  <si>
    <t>神奈川県</t>
  </si>
  <si>
    <t>※「男」の販売額を一つづつ足して行くのではエクセルらしくありませんね。</t>
    <rPh sb="2" eb="3">
      <t>オトコ</t>
    </rPh>
    <rPh sb="5" eb="7">
      <t>ハンバイ</t>
    </rPh>
    <rPh sb="7" eb="8">
      <t>ガク</t>
    </rPh>
    <rPh sb="9" eb="10">
      <t>ヒト</t>
    </rPh>
    <rPh sb="13" eb="14">
      <t>タ</t>
    </rPh>
    <rPh sb="16" eb="17">
      <t>イ</t>
    </rPh>
    <phoneticPr fontId="4"/>
  </si>
  <si>
    <t>原</t>
    <rPh sb="0" eb="1">
      <t>ハラ</t>
    </rPh>
    <phoneticPr fontId="4"/>
  </si>
  <si>
    <t>女</t>
    <rPh sb="0" eb="1">
      <t>オンナ</t>
    </rPh>
    <phoneticPr fontId="4"/>
  </si>
  <si>
    <t>東京都</t>
  </si>
  <si>
    <t>こんな時「SUMIF」の出番です。</t>
    <rPh sb="3" eb="4">
      <t>トキ</t>
    </rPh>
    <rPh sb="12" eb="14">
      <t>デバン</t>
    </rPh>
    <phoneticPr fontId="4"/>
  </si>
  <si>
    <t>佐藤</t>
    <rPh sb="0" eb="2">
      <t>サトウ</t>
    </rPh>
    <phoneticPr fontId="4"/>
  </si>
  <si>
    <t>千葉県</t>
  </si>
  <si>
    <t>方法</t>
    <rPh sb="0" eb="2">
      <t>ホウホウ</t>
    </rPh>
    <phoneticPr fontId="4"/>
  </si>
  <si>
    <t>①計算結果を表示するセルをクリックで選択</t>
    <rPh sb="1" eb="3">
      <t>ケイサン</t>
    </rPh>
    <rPh sb="3" eb="5">
      <t>ケッカ</t>
    </rPh>
    <rPh sb="6" eb="8">
      <t>ヒョウジ</t>
    </rPh>
    <rPh sb="18" eb="20">
      <t>センタク</t>
    </rPh>
    <phoneticPr fontId="4"/>
  </si>
  <si>
    <t>犬養</t>
    <rPh sb="0" eb="1">
      <t>イヌ</t>
    </rPh>
    <rPh sb="1" eb="2">
      <t>ヤシナ</t>
    </rPh>
    <phoneticPr fontId="4"/>
  </si>
  <si>
    <t>②「関数の挿入」画面を表示→　　　をクリック。</t>
    <rPh sb="2" eb="4">
      <t>カンスウ</t>
    </rPh>
    <rPh sb="5" eb="7">
      <t>ソウニュウ</t>
    </rPh>
    <rPh sb="8" eb="10">
      <t>ガメン</t>
    </rPh>
    <rPh sb="11" eb="13">
      <t>ヒョウジ</t>
    </rPh>
    <phoneticPr fontId="4"/>
  </si>
  <si>
    <t>岸</t>
    <rPh sb="0" eb="1">
      <t>キシ</t>
    </rPh>
    <phoneticPr fontId="4"/>
  </si>
  <si>
    <r>
      <t>③「</t>
    </r>
    <r>
      <rPr>
        <sz val="12"/>
        <color indexed="12"/>
        <rFont val="ＭＳ Ｐゴシック"/>
        <family val="3"/>
        <charset val="128"/>
      </rPr>
      <t>関数の分類</t>
    </r>
    <r>
      <rPr>
        <sz val="12"/>
        <color theme="1"/>
        <rFont val="ＭＳ Ｐゴシック"/>
        <family val="3"/>
        <charset val="128"/>
      </rPr>
      <t>」で「</t>
    </r>
    <r>
      <rPr>
        <b/>
        <sz val="12"/>
        <color indexed="10"/>
        <rFont val="ＭＳ Ｐゴシック"/>
        <family val="3"/>
        <charset val="128"/>
      </rPr>
      <t>数学／三角</t>
    </r>
    <r>
      <rPr>
        <sz val="12"/>
        <color theme="1"/>
        <rFont val="ＭＳ Ｐゴシック"/>
        <family val="3"/>
        <charset val="128"/>
      </rPr>
      <t>」を選択。</t>
    </r>
    <rPh sb="2" eb="4">
      <t>カンスウ</t>
    </rPh>
    <rPh sb="5" eb="7">
      <t>ブンルイ</t>
    </rPh>
    <rPh sb="10" eb="12">
      <t>スウガク</t>
    </rPh>
    <rPh sb="13" eb="15">
      <t>サンカク</t>
    </rPh>
    <rPh sb="17" eb="19">
      <t>センタク</t>
    </rPh>
    <phoneticPr fontId="4"/>
  </si>
  <si>
    <t>田中</t>
    <rPh sb="0" eb="2">
      <t>タナカ</t>
    </rPh>
    <phoneticPr fontId="4"/>
  </si>
  <si>
    <r>
      <t>④「</t>
    </r>
    <r>
      <rPr>
        <sz val="12"/>
        <color indexed="12"/>
        <rFont val="ＭＳ Ｐゴシック"/>
        <family val="3"/>
        <charset val="128"/>
      </rPr>
      <t>関数名</t>
    </r>
    <r>
      <rPr>
        <sz val="12"/>
        <color theme="1"/>
        <rFont val="ＭＳ Ｐゴシック"/>
        <family val="3"/>
        <charset val="128"/>
      </rPr>
      <t>」で「</t>
    </r>
    <r>
      <rPr>
        <b/>
        <sz val="12"/>
        <color indexed="10"/>
        <rFont val="ＭＳ Ｐゴシック"/>
        <family val="3"/>
        <charset val="128"/>
      </rPr>
      <t>SUMIF</t>
    </r>
    <r>
      <rPr>
        <sz val="12"/>
        <color theme="1"/>
        <rFont val="ＭＳ Ｐゴシック"/>
        <family val="3"/>
        <charset val="128"/>
      </rPr>
      <t>」を選択します。</t>
    </r>
    <rPh sb="2" eb="4">
      <t>カンスウ</t>
    </rPh>
    <rPh sb="4" eb="5">
      <t>メイ</t>
    </rPh>
    <rPh sb="15" eb="17">
      <t>センタク</t>
    </rPh>
    <phoneticPr fontId="4"/>
  </si>
  <si>
    <t>片山</t>
    <rPh sb="0" eb="2">
      <t>カタヤマ</t>
    </rPh>
    <phoneticPr fontId="4"/>
  </si>
  <si>
    <r>
      <t>⑤「</t>
    </r>
    <r>
      <rPr>
        <sz val="12"/>
        <color indexed="12"/>
        <rFont val="ＭＳ Ｐゴシック"/>
        <family val="3"/>
        <charset val="128"/>
      </rPr>
      <t>関数の引数</t>
    </r>
    <r>
      <rPr>
        <sz val="12"/>
        <color theme="1"/>
        <rFont val="ＭＳ Ｐゴシック"/>
        <family val="3"/>
        <charset val="128"/>
      </rPr>
      <t>」画面が表示され｛範囲｝｛検索条件｝｛合計範囲｝を指定。</t>
    </r>
    <rPh sb="2" eb="4">
      <t>カンスウ</t>
    </rPh>
    <rPh sb="5" eb="7">
      <t>ヒキスウ</t>
    </rPh>
    <rPh sb="8" eb="10">
      <t>ガメン</t>
    </rPh>
    <rPh sb="11" eb="13">
      <t>ヒョウジ</t>
    </rPh>
    <rPh sb="16" eb="18">
      <t>ハンイ</t>
    </rPh>
    <rPh sb="20" eb="22">
      <t>ケンサク</t>
    </rPh>
    <rPh sb="22" eb="24">
      <t>ジョウケン</t>
    </rPh>
    <rPh sb="26" eb="28">
      <t>ゴウケイ</t>
    </rPh>
    <rPh sb="28" eb="30">
      <t>ハンイ</t>
    </rPh>
    <rPh sb="32" eb="34">
      <t>シテイ</t>
    </rPh>
    <phoneticPr fontId="4"/>
  </si>
  <si>
    <t>大平</t>
    <rPh sb="0" eb="2">
      <t>オオヒラ</t>
    </rPh>
    <phoneticPr fontId="4"/>
  </si>
  <si>
    <t>福田</t>
    <rPh sb="0" eb="2">
      <t>フクダ</t>
    </rPh>
    <phoneticPr fontId="4"/>
  </si>
  <si>
    <t>三木</t>
    <rPh sb="0" eb="2">
      <t>ミキ</t>
    </rPh>
    <phoneticPr fontId="4"/>
  </si>
  <si>
    <t>園田</t>
    <rPh sb="0" eb="2">
      <t>ソノダ</t>
    </rPh>
    <phoneticPr fontId="4"/>
  </si>
  <si>
    <t>細川</t>
    <rPh sb="0" eb="2">
      <t>ホソカワ</t>
    </rPh>
    <phoneticPr fontId="4"/>
  </si>
  <si>
    <t>岡田</t>
    <rPh sb="0" eb="2">
      <t>オカダ</t>
    </rPh>
    <phoneticPr fontId="4"/>
  </si>
  <si>
    <t>羽田</t>
    <rPh sb="0" eb="2">
      <t>ハダ</t>
    </rPh>
    <phoneticPr fontId="4"/>
  </si>
  <si>
    <t>海部</t>
    <rPh sb="0" eb="1">
      <t>カイ</t>
    </rPh>
    <rPh sb="1" eb="2">
      <t>ブ</t>
    </rPh>
    <phoneticPr fontId="4"/>
  </si>
  <si>
    <t>橋本</t>
    <rPh sb="0" eb="2">
      <t>ハシモト</t>
    </rPh>
    <phoneticPr fontId="4"/>
  </si>
  <si>
    <t>村山</t>
    <rPh sb="0" eb="2">
      <t>ムラヤマ</t>
    </rPh>
    <phoneticPr fontId="4"/>
  </si>
  <si>
    <t>山本</t>
    <rPh sb="0" eb="2">
      <t>ヤマモト</t>
    </rPh>
    <phoneticPr fontId="4"/>
  </si>
  <si>
    <t>⑥「OK」で確定です。</t>
    <rPh sb="6" eb="8">
      <t>カクテイ</t>
    </rPh>
    <phoneticPr fontId="4"/>
  </si>
  <si>
    <t>池田</t>
    <rPh sb="0" eb="2">
      <t>イケダ</t>
    </rPh>
    <phoneticPr fontId="4"/>
  </si>
  <si>
    <t>宇野</t>
    <rPh sb="0" eb="2">
      <t>ウノ</t>
    </rPh>
    <phoneticPr fontId="4"/>
  </si>
  <si>
    <t>合計</t>
    <rPh sb="0" eb="2">
      <t>ゴウケイ</t>
    </rPh>
    <phoneticPr fontId="4"/>
  </si>
  <si>
    <t>「女」だけの総販売額はいくらでしょう。</t>
    <rPh sb="1" eb="2">
      <t>オンナ</t>
    </rPh>
    <rPh sb="6" eb="7">
      <t>ソウ</t>
    </rPh>
    <rPh sb="7" eb="9">
      <t>ハンバイ</t>
    </rPh>
    <rPh sb="9" eb="10">
      <t>ガク</t>
    </rPh>
    <phoneticPr fontId="4"/>
  </si>
  <si>
    <t>答え</t>
    <rPh sb="0" eb="1">
      <t>コタ</t>
    </rPh>
    <phoneticPr fontId="4"/>
  </si>
  <si>
    <t>絶対参照</t>
    <rPh sb="0" eb="2">
      <t>ゼッタイ</t>
    </rPh>
    <rPh sb="2" eb="4">
      <t>サンショウ</t>
    </rPh>
    <phoneticPr fontId="4"/>
  </si>
  <si>
    <r>
      <t>計算式を設定する際
　　　→</t>
    </r>
    <r>
      <rPr>
        <b/>
        <sz val="14"/>
        <rFont val="ＭＳ Ｐゴシック"/>
        <family val="3"/>
        <charset val="128"/>
      </rPr>
      <t>セルを選択後に</t>
    </r>
    <r>
      <rPr>
        <b/>
        <sz val="14"/>
        <color indexed="10"/>
        <rFont val="ＭＳ Ｐゴシック"/>
        <family val="3"/>
        <charset val="128"/>
      </rPr>
      <t>F4キーを押す</t>
    </r>
    <r>
      <rPr>
        <sz val="12"/>
        <color theme="1"/>
        <rFont val="ＭＳ Ｐゴシック"/>
        <family val="3"/>
        <charset val="128"/>
      </rPr>
      <t xml:space="preserve">
そのセルの位置、セルの範囲を固定する事で
計算式を効率良く、コピーできます。</t>
    </r>
    <rPh sb="0" eb="2">
      <t>ケイサン</t>
    </rPh>
    <rPh sb="2" eb="3">
      <t>シキ</t>
    </rPh>
    <rPh sb="4" eb="6">
      <t>セッテイ</t>
    </rPh>
    <rPh sb="8" eb="9">
      <t>サイ</t>
    </rPh>
    <rPh sb="17" eb="19">
      <t>センタク</t>
    </rPh>
    <rPh sb="19" eb="20">
      <t>ゴ</t>
    </rPh>
    <rPh sb="26" eb="27">
      <t>オ</t>
    </rPh>
    <rPh sb="34" eb="36">
      <t>イチ</t>
    </rPh>
    <rPh sb="40" eb="42">
      <t>ハンイ</t>
    </rPh>
    <rPh sb="43" eb="45">
      <t>コテイ</t>
    </rPh>
    <rPh sb="47" eb="48">
      <t>コト</t>
    </rPh>
    <rPh sb="50" eb="52">
      <t>ケイサン</t>
    </rPh>
    <rPh sb="52" eb="53">
      <t>シキ</t>
    </rPh>
    <rPh sb="54" eb="56">
      <t>コウリツ</t>
    </rPh>
    <rPh sb="56" eb="57">
      <t>ヨ</t>
    </rPh>
    <phoneticPr fontId="4"/>
  </si>
  <si>
    <t>SUMIF関数の練習</t>
    <rPh sb="5" eb="7">
      <t>カンスウ</t>
    </rPh>
    <rPh sb="8" eb="10">
      <t>レンシュウ</t>
    </rPh>
    <phoneticPr fontId="4"/>
  </si>
  <si>
    <t>以下の表に「SUMIF」で計算式を設定しなさい。</t>
    <rPh sb="0" eb="2">
      <t>イカ</t>
    </rPh>
    <rPh sb="3" eb="4">
      <t>ヒョウ</t>
    </rPh>
    <rPh sb="13" eb="15">
      <t>ケイサン</t>
    </rPh>
    <rPh sb="15" eb="16">
      <t>シキ</t>
    </rPh>
    <rPh sb="17" eb="19">
      <t>セッテイ</t>
    </rPh>
    <phoneticPr fontId="4"/>
  </si>
  <si>
    <r>
      <t>「</t>
    </r>
    <r>
      <rPr>
        <b/>
        <sz val="12"/>
        <color indexed="10"/>
        <rFont val="ＭＳ Ｐゴシック"/>
        <family val="3"/>
        <charset val="128"/>
      </rPr>
      <t>絶対参照</t>
    </r>
    <r>
      <rPr>
        <sz val="12"/>
        <color theme="1"/>
        <rFont val="ＭＳ Ｐゴシック"/>
        <family val="3"/>
        <charset val="128"/>
      </rPr>
      <t>」を思い出しましょう。</t>
    </r>
    <rPh sb="1" eb="3">
      <t>ゼッタイ</t>
    </rPh>
    <rPh sb="3" eb="5">
      <t>サンショウ</t>
    </rPh>
    <rPh sb="7" eb="8">
      <t>オモ</t>
    </rPh>
    <rPh sb="9" eb="10">
      <t>ダ</t>
    </rPh>
    <phoneticPr fontId="4"/>
  </si>
  <si>
    <r>
      <t>「</t>
    </r>
    <r>
      <rPr>
        <sz val="12"/>
        <color indexed="12"/>
        <rFont val="ＭＳ Ｐゴシック"/>
        <family val="3"/>
        <charset val="128"/>
      </rPr>
      <t>如何に正確に、早く、効率的に計算するか</t>
    </r>
    <r>
      <rPr>
        <sz val="12"/>
        <color theme="1"/>
        <rFont val="ＭＳ Ｐゴシック"/>
        <family val="3"/>
        <charset val="128"/>
      </rPr>
      <t>」に大切な操作です。</t>
    </r>
    <rPh sb="1" eb="3">
      <t>イカ</t>
    </rPh>
    <rPh sb="4" eb="6">
      <t>セイカク</t>
    </rPh>
    <rPh sb="8" eb="9">
      <t>ハヤ</t>
    </rPh>
    <rPh sb="11" eb="14">
      <t>コウリツテキ</t>
    </rPh>
    <rPh sb="15" eb="17">
      <t>ケイサン</t>
    </rPh>
    <rPh sb="22" eb="24">
      <t>タイセツ</t>
    </rPh>
    <rPh sb="25" eb="27">
      <t>ソウサ</t>
    </rPh>
    <phoneticPr fontId="4"/>
  </si>
  <si>
    <t>（注意）</t>
    <rPh sb="1" eb="3">
      <t>チュウイ</t>
    </rPh>
    <phoneticPr fontId="4"/>
  </si>
  <si>
    <t>計算式を一つ作成しコピーで利用</t>
    <rPh sb="0" eb="2">
      <t>ケイサン</t>
    </rPh>
    <rPh sb="2" eb="3">
      <t>シキ</t>
    </rPh>
    <rPh sb="4" eb="5">
      <t>ヒト</t>
    </rPh>
    <rPh sb="6" eb="8">
      <t>サクセイ</t>
    </rPh>
    <rPh sb="13" eb="15">
      <t>リヨウ</t>
    </rPh>
    <phoneticPr fontId="4"/>
  </si>
  <si>
    <t>（答）</t>
    <rPh sb="1" eb="2">
      <t>コタ</t>
    </rPh>
    <phoneticPr fontId="4"/>
  </si>
  <si>
    <t>地区別の販売額を求めなさい。</t>
    <rPh sb="0" eb="2">
      <t>チク</t>
    </rPh>
    <rPh sb="2" eb="3">
      <t>ベツ</t>
    </rPh>
    <rPh sb="4" eb="6">
      <t>ハンバイ</t>
    </rPh>
    <rPh sb="6" eb="7">
      <t>ガク</t>
    </rPh>
    <rPh sb="8" eb="9">
      <t>モト</t>
    </rPh>
    <phoneticPr fontId="4"/>
  </si>
  <si>
    <t>地区</t>
    <rPh sb="0" eb="2">
      <t>チク</t>
    </rPh>
    <phoneticPr fontId="4"/>
  </si>
  <si>
    <t>神奈川県</t>
    <rPh sb="0" eb="3">
      <t>カナガワ</t>
    </rPh>
    <rPh sb="3" eb="4">
      <t>ケン</t>
    </rPh>
    <phoneticPr fontId="4"/>
  </si>
  <si>
    <t>①コピーの際、「罫線」に注意</t>
    <rPh sb="5" eb="6">
      <t>サイ</t>
    </rPh>
    <rPh sb="8" eb="10">
      <t>ケイセン</t>
    </rPh>
    <rPh sb="12" eb="14">
      <t>チュウイ</t>
    </rPh>
    <phoneticPr fontId="4"/>
  </si>
  <si>
    <t>東京都</t>
    <rPh sb="0" eb="3">
      <t>トウキョウト</t>
    </rPh>
    <phoneticPr fontId="4"/>
  </si>
  <si>
    <t>　※右ドラッグで「書式なしコピー」です。</t>
    <rPh sb="2" eb="3">
      <t>ミギ</t>
    </rPh>
    <rPh sb="9" eb="11">
      <t>ショシキ</t>
    </rPh>
    <phoneticPr fontId="4"/>
  </si>
  <si>
    <t>千葉県</t>
    <rPh sb="0" eb="3">
      <t>チバケン</t>
    </rPh>
    <phoneticPr fontId="4"/>
  </si>
  <si>
    <r>
      <t>②「</t>
    </r>
    <r>
      <rPr>
        <sz val="12"/>
        <color indexed="10"/>
        <rFont val="ＭＳ Ｐゴシック"/>
        <family val="3"/>
        <charset val="128"/>
      </rPr>
      <t>絶対参照</t>
    </r>
    <r>
      <rPr>
        <sz val="12"/>
        <color theme="1"/>
        <rFont val="ＭＳ Ｐゴシック"/>
        <family val="3"/>
        <charset val="128"/>
      </rPr>
      <t>」の設定を忘れなく</t>
    </r>
    <rPh sb="2" eb="4">
      <t>ゼッタイ</t>
    </rPh>
    <rPh sb="4" eb="6">
      <t>サンショウ</t>
    </rPh>
    <rPh sb="8" eb="10">
      <t>セッテイ</t>
    </rPh>
    <rPh sb="11" eb="12">
      <t>ワス</t>
    </rPh>
    <phoneticPr fontId="4"/>
  </si>
  <si>
    <t>埼玉県</t>
    <rPh sb="0" eb="3">
      <t>サイタマケン</t>
    </rPh>
    <phoneticPr fontId="4"/>
  </si>
  <si>
    <t>平均</t>
    <rPh sb="0" eb="2">
      <t>ヘイキン</t>
    </rPh>
    <phoneticPr fontId="4"/>
  </si>
  <si>
    <t>最大額</t>
    <rPh sb="0" eb="2">
      <t>サイダイ</t>
    </rPh>
    <rPh sb="2" eb="3">
      <t>ガク</t>
    </rPh>
    <phoneticPr fontId="4"/>
  </si>
  <si>
    <r>
      <t>（問題１）</t>
    </r>
    <r>
      <rPr>
        <sz val="12"/>
        <color indexed="12"/>
        <rFont val="ＭＳ Ｐゴシック"/>
        <family val="3"/>
        <charset val="128"/>
      </rPr>
      <t>下の表で</t>
    </r>
    <r>
      <rPr>
        <sz val="12"/>
        <color theme="1"/>
        <rFont val="ＭＳ Ｐゴシック"/>
        <family val="3"/>
        <charset val="128"/>
      </rPr>
      <t>構成比を設定しましょう</t>
    </r>
    <rPh sb="1" eb="3">
      <t>モンダイ</t>
    </rPh>
    <rPh sb="5" eb="6">
      <t>シタ</t>
    </rPh>
    <rPh sb="7" eb="8">
      <t>ヒョウ</t>
    </rPh>
    <rPh sb="9" eb="12">
      <t>コウセイヒ</t>
    </rPh>
    <rPh sb="13" eb="15">
      <t>セッテイ</t>
    </rPh>
    <phoneticPr fontId="4"/>
  </si>
  <si>
    <r>
      <t>（問題２</t>
    </r>
    <r>
      <rPr>
        <sz val="12"/>
        <rFont val="ＭＳ Ｐゴシック"/>
        <family val="3"/>
        <charset val="128"/>
      </rPr>
      <t>）　</t>
    </r>
    <r>
      <rPr>
        <b/>
        <sz val="12"/>
        <color theme="1"/>
        <rFont val="ＭＳ Ｐゴシック"/>
        <family val="3"/>
        <charset val="128"/>
      </rPr>
      <t>売上額が１０万円以上</t>
    </r>
    <r>
      <rPr>
        <sz val="12"/>
        <color theme="1"/>
        <rFont val="ＭＳ Ｐゴシック"/>
        <family val="3"/>
        <charset val="128"/>
      </rPr>
      <t>の</t>
    </r>
    <r>
      <rPr>
        <b/>
        <sz val="12"/>
        <color rgb="FFC00000"/>
        <rFont val="ＭＳ Ｐゴシック"/>
        <family val="3"/>
        <charset val="128"/>
      </rPr>
      <t>合計額</t>
    </r>
    <r>
      <rPr>
        <sz val="12"/>
        <color theme="1"/>
        <rFont val="ＭＳ Ｐゴシック"/>
        <family val="3"/>
        <charset val="128"/>
      </rPr>
      <t>を求めよ。</t>
    </r>
    <rPh sb="6" eb="8">
      <t>ウリアゲ</t>
    </rPh>
    <rPh sb="8" eb="9">
      <t>ガク</t>
    </rPh>
    <rPh sb="12" eb="14">
      <t>マンエン</t>
    </rPh>
    <rPh sb="14" eb="16">
      <t>イジョウ</t>
    </rPh>
    <rPh sb="17" eb="19">
      <t>ゴウケイ</t>
    </rPh>
    <rPh sb="19" eb="20">
      <t>ガク</t>
    </rPh>
    <rPh sb="21" eb="22">
      <t>モト</t>
    </rPh>
    <phoneticPr fontId="4"/>
  </si>
  <si>
    <r>
      <t>（問題３）　</t>
    </r>
    <r>
      <rPr>
        <b/>
        <sz val="12"/>
        <color theme="1"/>
        <rFont val="ＭＳ Ｐゴシック"/>
        <family val="3"/>
        <charset val="128"/>
      </rPr>
      <t>売上額が１０万円未満</t>
    </r>
    <r>
      <rPr>
        <sz val="12"/>
        <color theme="1"/>
        <rFont val="ＭＳ Ｐゴシック"/>
        <family val="3"/>
        <charset val="128"/>
      </rPr>
      <t>の</t>
    </r>
    <r>
      <rPr>
        <b/>
        <sz val="12"/>
        <color rgb="FFC00000"/>
        <rFont val="ＭＳ Ｐゴシック"/>
        <family val="3"/>
        <charset val="128"/>
      </rPr>
      <t>合計額</t>
    </r>
    <r>
      <rPr>
        <sz val="12"/>
        <color theme="1"/>
        <rFont val="ＭＳ Ｐゴシック"/>
        <family val="3"/>
        <charset val="128"/>
      </rPr>
      <t>を求めよ。</t>
    </r>
    <rPh sb="6" eb="8">
      <t>ウリアゲ</t>
    </rPh>
    <rPh sb="8" eb="9">
      <t>ガク</t>
    </rPh>
    <rPh sb="12" eb="14">
      <t>マンエン</t>
    </rPh>
    <rPh sb="14" eb="16">
      <t>ミマン</t>
    </rPh>
    <rPh sb="17" eb="19">
      <t>ゴウケイ</t>
    </rPh>
    <rPh sb="19" eb="20">
      <t>ガク</t>
    </rPh>
    <rPh sb="21" eb="22">
      <t>モト</t>
    </rPh>
    <phoneticPr fontId="4"/>
  </si>
  <si>
    <t>商品</t>
    <rPh sb="0" eb="2">
      <t>ショウヒン</t>
    </rPh>
    <phoneticPr fontId="4"/>
  </si>
  <si>
    <t>売上額</t>
    <rPh sb="0" eb="2">
      <t>ウリアゲ</t>
    </rPh>
    <rPh sb="2" eb="3">
      <t>ガク</t>
    </rPh>
    <phoneticPr fontId="4"/>
  </si>
  <si>
    <t>構成比</t>
    <rPh sb="0" eb="3">
      <t>コウセイヒ</t>
    </rPh>
    <phoneticPr fontId="4"/>
  </si>
  <si>
    <t>弁当</t>
    <rPh sb="0" eb="2">
      <t>ベントウ</t>
    </rPh>
    <phoneticPr fontId="4"/>
  </si>
  <si>
    <t>おにぎり</t>
    <phoneticPr fontId="4"/>
  </si>
  <si>
    <t>缶コーヒー</t>
    <rPh sb="0" eb="1">
      <t>カン</t>
    </rPh>
    <phoneticPr fontId="4"/>
  </si>
  <si>
    <t>清涼飲料</t>
    <rPh sb="0" eb="2">
      <t>セイリョウ</t>
    </rPh>
    <rPh sb="2" eb="4">
      <t>インリョウ</t>
    </rPh>
    <phoneticPr fontId="4"/>
  </si>
  <si>
    <t>お茶</t>
    <rPh sb="1" eb="2">
      <t>チャ</t>
    </rPh>
    <phoneticPr fontId="4"/>
  </si>
  <si>
    <t>マンガ雑誌</t>
    <rPh sb="3" eb="5">
      <t>ザッシ</t>
    </rPh>
    <phoneticPr fontId="4"/>
  </si>
  <si>
    <t>趣味雑誌</t>
    <rPh sb="0" eb="2">
      <t>シュミ</t>
    </rPh>
    <rPh sb="2" eb="4">
      <t>ザッシ</t>
    </rPh>
    <phoneticPr fontId="4"/>
  </si>
  <si>
    <t>化粧品類</t>
    <rPh sb="0" eb="3">
      <t>ケショウヒン</t>
    </rPh>
    <rPh sb="3" eb="4">
      <t>ルイ</t>
    </rPh>
    <phoneticPr fontId="4"/>
  </si>
  <si>
    <t>菓子</t>
    <rPh sb="0" eb="2">
      <t>カシ</t>
    </rPh>
    <phoneticPr fontId="4"/>
  </si>
  <si>
    <t>新聞</t>
    <rPh sb="0" eb="2">
      <t>シンブン</t>
    </rPh>
    <phoneticPr fontId="4"/>
  </si>
  <si>
    <t>タバコ</t>
    <phoneticPr fontId="4"/>
  </si>
  <si>
    <t>小物</t>
    <rPh sb="0" eb="2">
      <t>コモノ</t>
    </rPh>
    <phoneticPr fontId="4"/>
  </si>
  <si>
    <t>売上平均</t>
    <rPh sb="0" eb="2">
      <t>ウリアゲ</t>
    </rPh>
    <rPh sb="2" eb="4">
      <t>ヘイキン</t>
    </rPh>
    <phoneticPr fontId="4"/>
  </si>
  <si>
    <t>-</t>
    <phoneticPr fontId="4"/>
  </si>
  <si>
    <t>右にある表について、以下の値を求めましょう。</t>
    <rPh sb="0" eb="1">
      <t>ミギ</t>
    </rPh>
    <rPh sb="4" eb="5">
      <t>ヒョウ</t>
    </rPh>
    <rPh sb="10" eb="12">
      <t>イカ</t>
    </rPh>
    <rPh sb="13" eb="14">
      <t>アタイ</t>
    </rPh>
    <rPh sb="15" eb="16">
      <t>モト</t>
    </rPh>
    <phoneticPr fontId="4"/>
  </si>
  <si>
    <t>※記号、数値は「半角英数」で入力。</t>
    <rPh sb="1" eb="3">
      <t>キゴウ</t>
    </rPh>
    <rPh sb="4" eb="6">
      <t>スウチ</t>
    </rPh>
    <rPh sb="8" eb="10">
      <t>ハンカク</t>
    </rPh>
    <rPh sb="10" eb="12">
      <t>エイスウ</t>
    </rPh>
    <rPh sb="14" eb="16">
      <t>ニュウリョク</t>
    </rPh>
    <phoneticPr fontId="4"/>
  </si>
  <si>
    <t>分類</t>
    <rPh sb="0" eb="2">
      <t>ブンルイ</t>
    </rPh>
    <phoneticPr fontId="4"/>
  </si>
  <si>
    <t>A</t>
    <phoneticPr fontId="4"/>
  </si>
  <si>
    <r>
      <t>（問１）</t>
    </r>
    <r>
      <rPr>
        <b/>
        <sz val="12"/>
        <color theme="1"/>
        <rFont val="ＭＳ Ｐゴシック"/>
        <family val="3"/>
        <charset val="128"/>
      </rPr>
      <t>「構成比」が５％未満</t>
    </r>
    <r>
      <rPr>
        <sz val="12"/>
        <color theme="1"/>
        <rFont val="ＭＳ Ｐゴシック"/>
        <family val="3"/>
        <charset val="128"/>
      </rPr>
      <t>の</t>
    </r>
    <r>
      <rPr>
        <b/>
        <sz val="12"/>
        <color rgb="FFC00000"/>
        <rFont val="ＭＳ Ｐゴシック"/>
        <family val="3"/>
        <charset val="128"/>
      </rPr>
      <t>総売上額</t>
    </r>
    <rPh sb="1" eb="2">
      <t>ト</t>
    </rPh>
    <rPh sb="5" eb="8">
      <t>コウセイヒ</t>
    </rPh>
    <rPh sb="12" eb="14">
      <t>ミマン</t>
    </rPh>
    <rPh sb="15" eb="16">
      <t>ソウ</t>
    </rPh>
    <rPh sb="16" eb="18">
      <t>ウリアゲ</t>
    </rPh>
    <rPh sb="18" eb="19">
      <t>ガク</t>
    </rPh>
    <phoneticPr fontId="4"/>
  </si>
  <si>
    <t>B</t>
    <phoneticPr fontId="4"/>
  </si>
  <si>
    <t>答</t>
    <rPh sb="0" eb="1">
      <t>コタ</t>
    </rPh>
    <phoneticPr fontId="4"/>
  </si>
  <si>
    <t>雑誌</t>
    <rPh sb="0" eb="2">
      <t>ザッシ</t>
    </rPh>
    <phoneticPr fontId="4"/>
  </si>
  <si>
    <t>C</t>
    <phoneticPr fontId="4"/>
  </si>
  <si>
    <r>
      <t>（問２）</t>
    </r>
    <r>
      <rPr>
        <b/>
        <sz val="12"/>
        <color theme="1"/>
        <rFont val="ＭＳ Ｐゴシック"/>
        <family val="3"/>
        <charset val="128"/>
      </rPr>
      <t>平均以上</t>
    </r>
    <r>
      <rPr>
        <sz val="12"/>
        <color theme="1"/>
        <rFont val="ＭＳ Ｐゴシック"/>
        <family val="3"/>
        <charset val="128"/>
      </rPr>
      <t>の</t>
    </r>
    <r>
      <rPr>
        <b/>
        <sz val="12"/>
        <color rgb="FFC00000"/>
        <rFont val="ＭＳ Ｐゴシック"/>
        <family val="3"/>
        <charset val="128"/>
      </rPr>
      <t>総売上額</t>
    </r>
    <rPh sb="1" eb="2">
      <t>ト</t>
    </rPh>
    <rPh sb="4" eb="6">
      <t>ヘイキン</t>
    </rPh>
    <rPh sb="6" eb="8">
      <t>イジョウ</t>
    </rPh>
    <rPh sb="9" eb="10">
      <t>ソウ</t>
    </rPh>
    <rPh sb="10" eb="12">
      <t>ウリアゲ</t>
    </rPh>
    <rPh sb="12" eb="13">
      <t>ガク</t>
    </rPh>
    <phoneticPr fontId="4"/>
  </si>
  <si>
    <t>D</t>
    <phoneticPr fontId="4"/>
  </si>
  <si>
    <r>
      <t>（問３）</t>
    </r>
    <r>
      <rPr>
        <b/>
        <sz val="12"/>
        <color theme="1"/>
        <rFont val="ＭＳ Ｐゴシック"/>
        <family val="3"/>
        <charset val="128"/>
      </rPr>
      <t>分類単位</t>
    </r>
    <r>
      <rPr>
        <sz val="12"/>
        <color theme="1"/>
        <rFont val="ＭＳ Ｐゴシック"/>
        <family val="3"/>
        <charset val="128"/>
      </rPr>
      <t>の</t>
    </r>
    <r>
      <rPr>
        <b/>
        <sz val="12"/>
        <color rgb="FFC00000"/>
        <rFont val="ＭＳ Ｐゴシック"/>
        <family val="3"/>
        <charset val="128"/>
      </rPr>
      <t>売上額</t>
    </r>
    <rPh sb="1" eb="2">
      <t>ト</t>
    </rPh>
    <rPh sb="4" eb="6">
      <t>ブンルイ</t>
    </rPh>
    <rPh sb="6" eb="8">
      <t>タンイ</t>
    </rPh>
    <rPh sb="9" eb="11">
      <t>ウリアゲ</t>
    </rPh>
    <rPh sb="11" eb="12">
      <t>ガク</t>
    </rPh>
    <phoneticPr fontId="4"/>
  </si>
  <si>
    <r>
      <t>｛</t>
    </r>
    <r>
      <rPr>
        <b/>
        <sz val="12"/>
        <color rgb="FF0000FF"/>
        <rFont val="ＭＳ Ｐゴシック"/>
        <family val="3"/>
        <charset val="128"/>
      </rPr>
      <t>範囲</t>
    </r>
    <r>
      <rPr>
        <sz val="12"/>
        <color theme="1"/>
        <rFont val="ＭＳ Ｐゴシック"/>
        <family val="3"/>
        <charset val="128"/>
      </rPr>
      <t>｝は、顧客リストの</t>
    </r>
    <r>
      <rPr>
        <b/>
        <sz val="12"/>
        <color rgb="FFFF0000"/>
        <rFont val="ＭＳ Ｐゴシック"/>
        <family val="3"/>
        <charset val="128"/>
      </rPr>
      <t>赤枠</t>
    </r>
    <r>
      <rPr>
        <sz val="12"/>
        <color theme="1"/>
        <rFont val="ＭＳ Ｐゴシック"/>
        <family val="3"/>
        <charset val="128"/>
      </rPr>
      <t>の</t>
    </r>
    <r>
      <rPr>
        <b/>
        <sz val="12"/>
        <color rgb="FFFF0000"/>
        <rFont val="ＭＳ Ｐゴシック"/>
        <family val="3"/>
        <charset val="128"/>
      </rPr>
      <t>絶対参照</t>
    </r>
    <r>
      <rPr>
        <sz val="12"/>
        <color theme="1"/>
        <rFont val="ＭＳ Ｐゴシック"/>
        <family val="3"/>
        <charset val="128"/>
      </rPr>
      <t>にします。</t>
    </r>
    <rPh sb="6" eb="8">
      <t>コキャク</t>
    </rPh>
    <rPh sb="12" eb="14">
      <t>アカワク</t>
    </rPh>
    <rPh sb="15" eb="17">
      <t>ゼッタイ</t>
    </rPh>
    <rPh sb="17" eb="19">
      <t>サンショウ</t>
    </rPh>
    <phoneticPr fontId="4"/>
  </si>
  <si>
    <r>
      <t>{</t>
    </r>
    <r>
      <rPr>
        <b/>
        <sz val="12"/>
        <color rgb="FF0000FF"/>
        <rFont val="ＭＳ Ｐゴシック"/>
        <family val="3"/>
        <charset val="128"/>
      </rPr>
      <t>合計範囲</t>
    </r>
    <r>
      <rPr>
        <sz val="12"/>
        <color theme="1"/>
        <rFont val="ＭＳ Ｐゴシック"/>
        <family val="3"/>
        <charset val="128"/>
      </rPr>
      <t>｝は緑の</t>
    </r>
    <r>
      <rPr>
        <b/>
        <sz val="12"/>
        <color rgb="FF00B050"/>
        <rFont val="ＭＳ Ｐゴシック"/>
        <family val="3"/>
        <charset val="128"/>
      </rPr>
      <t>販売額範囲</t>
    </r>
    <r>
      <rPr>
        <sz val="12"/>
        <color theme="1"/>
        <rFont val="ＭＳ Ｐゴシック"/>
        <family val="3"/>
        <charset val="128"/>
      </rPr>
      <t>を指定し</t>
    </r>
    <r>
      <rPr>
        <b/>
        <sz val="12"/>
        <color rgb="FFFF0000"/>
        <rFont val="ＭＳ Ｐゴシック"/>
        <family val="3"/>
        <charset val="128"/>
      </rPr>
      <t>絶対参照</t>
    </r>
    <r>
      <rPr>
        <sz val="12"/>
        <color theme="1"/>
        <rFont val="ＭＳ Ｐゴシック"/>
        <family val="3"/>
        <charset val="128"/>
      </rPr>
      <t>にします。</t>
    </r>
    <rPh sb="1" eb="3">
      <t>ゴウケイ</t>
    </rPh>
    <rPh sb="3" eb="5">
      <t>ハンイ</t>
    </rPh>
    <rPh sb="7" eb="8">
      <t>ミドリ</t>
    </rPh>
    <rPh sb="9" eb="12">
      <t>ハンバイガク</t>
    </rPh>
    <rPh sb="12" eb="14">
      <t>ハンイ</t>
    </rPh>
    <phoneticPr fontId="3"/>
  </si>
  <si>
    <r>
      <t>{</t>
    </r>
    <r>
      <rPr>
        <b/>
        <sz val="12"/>
        <color indexed="12"/>
        <rFont val="ＭＳ Ｐゴシック"/>
        <family val="3"/>
        <charset val="128"/>
      </rPr>
      <t>検索条件</t>
    </r>
    <r>
      <rPr>
        <sz val="12"/>
        <color theme="1"/>
        <rFont val="ＭＳ Ｐゴシック"/>
        <family val="3"/>
        <charset val="128"/>
      </rPr>
      <t>｝は左のセルを指定</t>
    </r>
    <rPh sb="1" eb="3">
      <t>ケンサク</t>
    </rPh>
    <rPh sb="3" eb="5">
      <t>ジョウケン</t>
    </rPh>
    <rPh sb="7" eb="8">
      <t>ヒダリ</t>
    </rPh>
    <rPh sb="12" eb="14">
      <t>シテイ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</si>
</sst>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quot;月&quot;d&quot;日&quot;;@"/>
    <numFmt numFmtId="177" formatCode="0_);[Red]\(0\)"/>
    <numFmt numFmtId="178" formatCode="0.0%"/>
    <numFmt numFmtId="179" formatCode="#,##0_ ;[Red]\-#,##0\ "/>
  </numFmts>
  <fonts count="33" x14ac:knownFonts="1">
    <font>
      <sz val="11"/>
      <color theme="1"/>
      <name val="游ゴシック"/>
      <family val="2"/>
      <charset val="128"/>
      <scheme val="minor"/>
    </font>
    <font>
      <sz val="11"/>
      <color theme="1"/>
      <name val="游ゴシック"/>
      <family val="2"/>
      <charset val="128"/>
      <scheme val="minor"/>
    </font>
    <font>
      <sz val="12"/>
      <color indexed="43"/>
      <name val="ＭＳ Ｐゴシック"/>
      <family val="3"/>
      <charset val="128"/>
    </font>
    <font>
      <sz val="6"/>
      <name val="游ゴシック"/>
      <family val="2"/>
      <charset val="128"/>
      <scheme val="minor"/>
    </font>
    <font>
      <sz val="6"/>
      <name val="ＭＳ Ｐゴシック"/>
      <family val="3"/>
      <charset val="128"/>
    </font>
    <font>
      <sz val="12"/>
      <color theme="1"/>
      <name val="ＭＳ Ｐゴシック"/>
      <family val="3"/>
      <charset val="128"/>
    </font>
    <font>
      <b/>
      <sz val="12"/>
      <name val="ＭＳ Ｐゴシック"/>
      <family val="3"/>
      <charset val="128"/>
    </font>
    <font>
      <b/>
      <sz val="12"/>
      <color indexed="12"/>
      <name val="ＭＳ Ｐゴシック"/>
      <family val="3"/>
      <charset val="128"/>
    </font>
    <font>
      <b/>
      <sz val="12"/>
      <color indexed="10"/>
      <name val="ＭＳ Ｐゴシック"/>
      <family val="3"/>
      <charset val="128"/>
    </font>
    <font>
      <sz val="12"/>
      <name val="ＭＳ Ｐゴシック"/>
      <family val="3"/>
      <charset val="128"/>
    </font>
    <font>
      <b/>
      <sz val="12"/>
      <color theme="1"/>
      <name val="ＭＳ Ｐゴシック"/>
      <family val="3"/>
      <charset val="128"/>
    </font>
    <font>
      <sz val="12"/>
      <color indexed="12"/>
      <name val="ＭＳ Ｐゴシック"/>
      <family val="3"/>
      <charset val="128"/>
    </font>
    <font>
      <sz val="12"/>
      <color indexed="10"/>
      <name val="ＭＳ Ｐゴシック"/>
      <family val="3"/>
      <charset val="128"/>
    </font>
    <font>
      <sz val="12"/>
      <color indexed="8"/>
      <name val="ＭＳ Ｐゴシック"/>
      <family val="3"/>
      <charset val="128"/>
    </font>
    <font>
      <b/>
      <sz val="12"/>
      <color indexed="13"/>
      <name val="ＭＳ Ｐゴシック"/>
      <family val="3"/>
      <charset val="128"/>
    </font>
    <font>
      <b/>
      <sz val="12"/>
      <color indexed="14"/>
      <name val="ＭＳ Ｐゴシック"/>
      <family val="3"/>
      <charset val="128"/>
    </font>
    <font>
      <b/>
      <sz val="12"/>
      <color indexed="9"/>
      <name val="ＭＳ Ｐゴシック"/>
      <family val="3"/>
      <charset val="128"/>
    </font>
    <font>
      <b/>
      <sz val="14"/>
      <name val="ＭＳ Ｐゴシック"/>
      <family val="3"/>
      <charset val="128"/>
    </font>
    <font>
      <b/>
      <sz val="14"/>
      <color indexed="10"/>
      <name val="ＭＳ Ｐゴシック"/>
      <family val="3"/>
      <charset val="128"/>
    </font>
    <font>
      <b/>
      <sz val="12"/>
      <color rgb="FFC00000"/>
      <name val="ＭＳ Ｐゴシック"/>
      <family val="3"/>
      <charset val="128"/>
    </font>
    <font>
      <sz val="12"/>
      <color indexed="14"/>
      <name val="ＭＳ Ｐゴシック"/>
      <family val="3"/>
      <charset val="128"/>
    </font>
    <font>
      <b/>
      <sz val="14"/>
      <color indexed="81"/>
      <name val="ＭＳ Ｐゴシック"/>
      <family val="3"/>
      <charset val="128"/>
    </font>
    <font>
      <sz val="12"/>
      <color indexed="81"/>
      <name val="ＭＳ Ｐゴシック"/>
      <family val="3"/>
      <charset val="128"/>
    </font>
    <font>
      <b/>
      <sz val="12"/>
      <color indexed="81"/>
      <name val="ＭＳ Ｐゴシック"/>
      <family val="3"/>
      <charset val="128"/>
    </font>
    <font>
      <b/>
      <sz val="12"/>
      <color indexed="8"/>
      <name val="ＭＳ Ｐゴシック"/>
      <family val="3"/>
      <charset val="128"/>
    </font>
    <font>
      <b/>
      <sz val="14"/>
      <color indexed="12"/>
      <name val="ＭＳ Ｐゴシック"/>
      <family val="3"/>
      <charset val="128"/>
    </font>
    <font>
      <b/>
      <sz val="14"/>
      <color indexed="16"/>
      <name val="ＭＳ Ｐゴシック"/>
      <family val="3"/>
      <charset val="128"/>
    </font>
    <font>
      <b/>
      <sz val="12"/>
      <color indexed="17"/>
      <name val="ＭＳ Ｐゴシック"/>
      <family val="3"/>
      <charset val="128"/>
    </font>
    <font>
      <b/>
      <sz val="12"/>
      <color rgb="FFFF0000"/>
      <name val="ＭＳ Ｐゴシック"/>
      <family val="3"/>
      <charset val="128"/>
    </font>
    <font>
      <b/>
      <sz val="12"/>
      <color indexed="39"/>
      <name val="ＭＳ Ｐゴシック"/>
      <family val="3"/>
      <charset val="128"/>
    </font>
    <font>
      <b/>
      <sz val="12"/>
      <color rgb="FF0000FF"/>
      <name val="ＭＳ Ｐゴシック"/>
      <family val="3"/>
      <charset val="128"/>
    </font>
    <font>
      <b/>
      <sz val="14"/>
      <color indexed="57"/>
      <name val="ＭＳ Ｐゴシック"/>
      <family val="3"/>
      <charset val="128"/>
    </font>
    <font>
      <b/>
      <sz val="12"/>
      <color rgb="FF00B050"/>
      <name val="ＭＳ Ｐゴシック"/>
      <family val="3"/>
      <charset val="128"/>
    </font>
  </fonts>
  <fills count="20">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indexed="42"/>
        <bgColor indexed="64"/>
      </patternFill>
    </fill>
    <fill>
      <patternFill patternType="solid">
        <fgColor theme="2"/>
        <bgColor indexed="64"/>
      </patternFill>
    </fill>
    <fill>
      <patternFill patternType="solid">
        <fgColor indexed="46"/>
        <bgColor indexed="64"/>
      </patternFill>
    </fill>
    <fill>
      <patternFill patternType="solid">
        <fgColor indexed="17"/>
        <bgColor indexed="64"/>
      </patternFill>
    </fill>
    <fill>
      <patternFill patternType="solid">
        <fgColor indexed="40"/>
        <bgColor indexed="64"/>
      </patternFill>
    </fill>
    <fill>
      <patternFill patternType="solid">
        <fgColor indexed="13"/>
        <bgColor indexed="64"/>
      </patternFill>
    </fill>
    <fill>
      <patternFill patternType="solid">
        <fgColor theme="7" tint="0.79998168889431442"/>
        <bgColor indexed="64"/>
      </patternFill>
    </fill>
    <fill>
      <patternFill patternType="solid">
        <fgColor indexed="10"/>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indexed="43"/>
        <bgColor indexed="64"/>
      </patternFill>
    </fill>
    <fill>
      <patternFill patternType="solid">
        <fgColor indexed="23"/>
        <bgColor indexed="64"/>
      </patternFill>
    </fill>
    <fill>
      <patternFill patternType="solid">
        <fgColor theme="9" tint="0.79998168889431442"/>
        <bgColor indexed="64"/>
      </patternFill>
    </fill>
    <fill>
      <patternFill patternType="solid">
        <fgColor indexed="55"/>
        <bgColor indexed="64"/>
      </patternFill>
    </fill>
    <fill>
      <patternFill patternType="solid">
        <fgColor rgb="FFFFFF99"/>
        <bgColor indexed="64"/>
      </patternFill>
    </fill>
  </fills>
  <borders count="9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ck">
        <color indexed="64"/>
      </right>
      <top/>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dashed">
        <color indexed="64"/>
      </left>
      <right style="dashed">
        <color indexed="64"/>
      </right>
      <top style="thin">
        <color indexed="64"/>
      </top>
      <bottom style="dashed">
        <color indexed="64"/>
      </bottom>
      <diagonal/>
    </border>
    <border>
      <left style="thin">
        <color indexed="64"/>
      </left>
      <right style="medium">
        <color indexed="64"/>
      </right>
      <top style="thin">
        <color indexed="64"/>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dashed">
        <color indexed="64"/>
      </left>
      <right style="dashed">
        <color indexed="64"/>
      </right>
      <top style="dashed">
        <color indexed="64"/>
      </top>
      <bottom style="dash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dashed">
        <color indexed="64"/>
      </left>
      <right style="dashed">
        <color indexed="64"/>
      </right>
      <top style="dash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style="thin">
        <color indexed="64"/>
      </left>
      <right style="thin">
        <color indexed="64"/>
      </right>
      <top style="double">
        <color indexed="64"/>
      </top>
      <bottom/>
      <diagonal/>
    </border>
    <border>
      <left/>
      <right style="double">
        <color indexed="64"/>
      </right>
      <top style="double">
        <color indexed="64"/>
      </top>
      <bottom/>
      <diagonal/>
    </border>
    <border>
      <left style="double">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diagonal/>
    </border>
    <border>
      <left style="thin">
        <color indexed="64"/>
      </left>
      <right style="thin">
        <color indexed="64"/>
      </right>
      <top style="hair">
        <color indexed="64"/>
      </top>
      <bottom/>
      <diagonal/>
    </border>
    <border>
      <left/>
      <right style="double">
        <color indexed="64"/>
      </right>
      <top style="hair">
        <color indexed="64"/>
      </top>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style="double">
        <color indexed="64"/>
      </right>
      <top style="double">
        <color indexed="64"/>
      </top>
      <bottom/>
      <diagonal/>
    </border>
    <border>
      <left/>
      <right style="thin">
        <color indexed="64"/>
      </right>
      <top style="double">
        <color indexed="64"/>
      </top>
      <bottom/>
      <diagonal/>
    </border>
    <border>
      <left style="thin">
        <color indexed="64"/>
      </left>
      <right style="double">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uble">
        <color indexed="64"/>
      </right>
      <top style="hair">
        <color indexed="64"/>
      </top>
      <bottom/>
      <diagonal/>
    </border>
    <border>
      <left/>
      <right style="thin">
        <color indexed="64"/>
      </right>
      <top style="hair">
        <color indexed="64"/>
      </top>
      <bottom/>
      <diagonal/>
    </border>
    <border>
      <left style="thin">
        <color indexed="64"/>
      </left>
      <right style="double">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ck">
        <color rgb="FFFF0000"/>
      </left>
      <right style="thin">
        <color indexed="64"/>
      </right>
      <top style="thick">
        <color rgb="FFFF0000"/>
      </top>
      <bottom/>
      <diagonal/>
    </border>
    <border>
      <left style="thin">
        <color indexed="64"/>
      </left>
      <right style="thin">
        <color indexed="64"/>
      </right>
      <top style="thick">
        <color rgb="FFFF0000"/>
      </top>
      <bottom/>
      <diagonal/>
    </border>
    <border>
      <left style="dashed">
        <color indexed="64"/>
      </left>
      <right style="dashed">
        <color indexed="64"/>
      </right>
      <top style="thick">
        <color rgb="FFFF0000"/>
      </top>
      <bottom style="dashed">
        <color indexed="64"/>
      </bottom>
      <diagonal/>
    </border>
    <border>
      <left style="thin">
        <color indexed="64"/>
      </left>
      <right style="thick">
        <color rgb="FFFF0000"/>
      </right>
      <top style="thick">
        <color rgb="FFFF0000"/>
      </top>
      <bottom/>
      <diagonal/>
    </border>
    <border>
      <left style="thick">
        <color rgb="FFFF0000"/>
      </left>
      <right style="thin">
        <color indexed="64"/>
      </right>
      <top style="dotted">
        <color indexed="64"/>
      </top>
      <bottom style="dotted">
        <color indexed="64"/>
      </bottom>
      <diagonal/>
    </border>
    <border>
      <left style="thin">
        <color indexed="64"/>
      </left>
      <right style="thick">
        <color rgb="FFFF0000"/>
      </right>
      <top style="dotted">
        <color indexed="64"/>
      </top>
      <bottom style="dotted">
        <color indexed="64"/>
      </bottom>
      <diagonal/>
    </border>
    <border>
      <left style="thick">
        <color rgb="FFFF0000"/>
      </left>
      <right style="thin">
        <color indexed="64"/>
      </right>
      <top style="dotted">
        <color indexed="64"/>
      </top>
      <bottom style="thick">
        <color rgb="FFFF0000"/>
      </bottom>
      <diagonal/>
    </border>
    <border>
      <left style="thin">
        <color indexed="64"/>
      </left>
      <right style="thin">
        <color indexed="64"/>
      </right>
      <top style="dotted">
        <color indexed="64"/>
      </top>
      <bottom style="thick">
        <color rgb="FFFF0000"/>
      </bottom>
      <diagonal/>
    </border>
    <border>
      <left style="dashed">
        <color indexed="64"/>
      </left>
      <right style="dashed">
        <color indexed="64"/>
      </right>
      <top style="dashed">
        <color indexed="64"/>
      </top>
      <bottom style="thick">
        <color rgb="FFFF0000"/>
      </bottom>
      <diagonal/>
    </border>
    <border>
      <left style="thin">
        <color indexed="64"/>
      </left>
      <right style="thick">
        <color rgb="FFFF0000"/>
      </right>
      <top style="dotted">
        <color indexed="64"/>
      </top>
      <bottom style="thick">
        <color rgb="FFFF0000"/>
      </bottom>
      <diagonal/>
    </border>
    <border>
      <left style="medium">
        <color indexed="64"/>
      </left>
      <right/>
      <top style="thin">
        <color indexed="64"/>
      </top>
      <bottom/>
      <diagonal/>
    </border>
    <border>
      <left style="medium">
        <color indexed="64"/>
      </left>
      <right/>
      <top style="dotted">
        <color indexed="64"/>
      </top>
      <bottom style="dotted">
        <color indexed="64"/>
      </bottom>
      <diagonal/>
    </border>
    <border>
      <left style="medium">
        <color indexed="64"/>
      </left>
      <right/>
      <top style="dotted">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71">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horizontal="left" vertical="center"/>
    </xf>
    <xf numFmtId="0" fontId="5" fillId="0" borderId="0" xfId="0" applyFont="1" applyAlignment="1">
      <alignment horizontal="center" vertical="center"/>
    </xf>
    <xf numFmtId="0" fontId="9" fillId="5" borderId="5" xfId="0" applyFont="1" applyFill="1" applyBorder="1">
      <alignment vertical="center"/>
    </xf>
    <xf numFmtId="0" fontId="9" fillId="5" borderId="6" xfId="0" applyFont="1" applyFill="1" applyBorder="1">
      <alignment vertical="center"/>
    </xf>
    <xf numFmtId="0" fontId="9" fillId="5" borderId="7" xfId="0" applyFont="1" applyFill="1" applyBorder="1">
      <alignment vertical="center"/>
    </xf>
    <xf numFmtId="0" fontId="9" fillId="5" borderId="9" xfId="0" applyFont="1" applyFill="1" applyBorder="1">
      <alignment vertical="center"/>
    </xf>
    <xf numFmtId="0" fontId="9" fillId="5" borderId="0" xfId="0" applyFont="1" applyFill="1">
      <alignment vertical="center"/>
    </xf>
    <xf numFmtId="0" fontId="9" fillId="5" borderId="10" xfId="0" applyFont="1" applyFill="1" applyBorder="1">
      <alignment vertical="center"/>
    </xf>
    <xf numFmtId="0" fontId="9" fillId="5" borderId="12" xfId="0" applyFont="1" applyFill="1" applyBorder="1">
      <alignment vertical="center"/>
    </xf>
    <xf numFmtId="0" fontId="9" fillId="5" borderId="13" xfId="0" applyFont="1" applyFill="1" applyBorder="1">
      <alignment vertical="center"/>
    </xf>
    <xf numFmtId="0" fontId="9" fillId="5" borderId="14" xfId="0" applyFont="1" applyFill="1" applyBorder="1">
      <alignment vertical="center"/>
    </xf>
    <xf numFmtId="0" fontId="5" fillId="0" borderId="0" xfId="0" applyFont="1" applyAlignment="1">
      <alignment horizontal="left" vertical="center"/>
    </xf>
    <xf numFmtId="0" fontId="5" fillId="8" borderId="18" xfId="0" applyFont="1" applyFill="1" applyBorder="1">
      <alignment vertical="center"/>
    </xf>
    <xf numFmtId="38" fontId="5" fillId="9" borderId="19" xfId="1" applyFont="1" applyFill="1" applyBorder="1" applyAlignment="1">
      <alignment vertical="center"/>
    </xf>
    <xf numFmtId="0" fontId="5" fillId="10" borderId="20" xfId="0" applyFont="1" applyFill="1" applyBorder="1" applyAlignment="1">
      <alignment horizontal="center" vertical="center"/>
    </xf>
    <xf numFmtId="0" fontId="5" fillId="10" borderId="21" xfId="0" applyFont="1" applyFill="1" applyBorder="1" applyAlignment="1">
      <alignment horizontal="center" vertical="center"/>
    </xf>
    <xf numFmtId="0" fontId="5" fillId="10" borderId="22" xfId="0" applyFont="1" applyFill="1" applyBorder="1" applyAlignment="1">
      <alignment horizontal="center" vertical="center"/>
    </xf>
    <xf numFmtId="0" fontId="12" fillId="0" borderId="0" xfId="0" applyFont="1" applyAlignment="1">
      <alignment horizontal="right" vertical="center"/>
    </xf>
    <xf numFmtId="38" fontId="5" fillId="0" borderId="0" xfId="1" applyFont="1" applyAlignment="1">
      <alignment vertical="center"/>
    </xf>
    <xf numFmtId="0" fontId="5" fillId="5" borderId="23" xfId="0" applyFont="1" applyFill="1" applyBorder="1">
      <alignment vertical="center"/>
    </xf>
    <xf numFmtId="0" fontId="5" fillId="0" borderId="4" xfId="0" applyFont="1" applyBorder="1" applyAlignment="1">
      <alignment horizontal="center" vertical="center"/>
    </xf>
    <xf numFmtId="0" fontId="5" fillId="0" borderId="4" xfId="0" applyFont="1" applyBorder="1">
      <alignment vertical="center"/>
    </xf>
    <xf numFmtId="176" fontId="5" fillId="0" borderId="24" xfId="0" applyNumberFormat="1" applyFont="1" applyBorder="1">
      <alignment vertical="center"/>
    </xf>
    <xf numFmtId="38" fontId="5" fillId="0" borderId="25" xfId="1" applyFont="1" applyBorder="1" applyAlignment="1">
      <alignment vertical="center"/>
    </xf>
    <xf numFmtId="0" fontId="5" fillId="5" borderId="26" xfId="0" applyFont="1" applyFill="1" applyBorder="1">
      <alignment vertical="center"/>
    </xf>
    <xf numFmtId="0" fontId="5" fillId="0" borderId="27" xfId="0" applyFont="1" applyBorder="1" applyAlignment="1">
      <alignment horizontal="center" vertical="center"/>
    </xf>
    <xf numFmtId="0" fontId="5" fillId="0" borderId="27" xfId="0" applyFont="1" applyBorder="1">
      <alignment vertical="center"/>
    </xf>
    <xf numFmtId="176" fontId="5" fillId="0" borderId="28" xfId="0" applyNumberFormat="1" applyFont="1" applyBorder="1">
      <alignment vertical="center"/>
    </xf>
    <xf numFmtId="38" fontId="5" fillId="0" borderId="29" xfId="1" applyFont="1" applyBorder="1" applyAlignment="1">
      <alignment vertical="center"/>
    </xf>
    <xf numFmtId="0" fontId="15" fillId="0" borderId="0" xfId="0" applyFont="1">
      <alignment vertical="center"/>
    </xf>
    <xf numFmtId="49" fontId="5" fillId="0" borderId="0" xfId="0" applyNumberFormat="1" applyFont="1" applyAlignment="1">
      <alignment horizontal="center" vertical="center"/>
    </xf>
    <xf numFmtId="0" fontId="5" fillId="6" borderId="18" xfId="0" applyFont="1" applyFill="1" applyBorder="1">
      <alignment vertical="center"/>
    </xf>
    <xf numFmtId="0" fontId="5" fillId="0" borderId="0" xfId="0" applyFont="1" applyAlignment="1">
      <alignment horizontal="right" vertical="center"/>
    </xf>
    <xf numFmtId="0" fontId="5" fillId="5" borderId="30" xfId="0" applyFont="1" applyFill="1" applyBorder="1">
      <alignment vertical="center"/>
    </xf>
    <xf numFmtId="0" fontId="5" fillId="0" borderId="31" xfId="0" applyFont="1" applyBorder="1" applyAlignment="1">
      <alignment horizontal="center" vertical="center"/>
    </xf>
    <xf numFmtId="0" fontId="5" fillId="0" borderId="31" xfId="0" applyFont="1" applyBorder="1">
      <alignment vertical="center"/>
    </xf>
    <xf numFmtId="176" fontId="5" fillId="0" borderId="32" xfId="0" applyNumberFormat="1" applyFont="1" applyBorder="1">
      <alignment vertical="center"/>
    </xf>
    <xf numFmtId="38" fontId="5" fillId="0" borderId="33" xfId="1" applyFont="1" applyBorder="1" applyAlignment="1">
      <alignment vertical="center"/>
    </xf>
    <xf numFmtId="0" fontId="5" fillId="0" borderId="34" xfId="0" applyFont="1" applyBorder="1" applyAlignment="1">
      <alignment horizontal="center" vertical="center"/>
    </xf>
    <xf numFmtId="38" fontId="5" fillId="0" borderId="35" xfId="0" applyNumberFormat="1" applyFont="1" applyBorder="1">
      <alignment vertical="center"/>
    </xf>
    <xf numFmtId="0" fontId="5" fillId="3" borderId="19" xfId="0" applyFont="1" applyFill="1" applyBorder="1" applyAlignment="1">
      <alignment horizontal="center" vertical="center"/>
    </xf>
    <xf numFmtId="0" fontId="12" fillId="0" borderId="0" xfId="0" applyFont="1" applyAlignment="1">
      <alignment horizontal="left" vertical="center"/>
    </xf>
    <xf numFmtId="0" fontId="5" fillId="0" borderId="19" xfId="0" applyFont="1" applyBorder="1" applyAlignment="1">
      <alignment horizontal="center" vertical="center"/>
    </xf>
    <xf numFmtId="0" fontId="8" fillId="0" borderId="0" xfId="0" applyFont="1">
      <alignment vertical="center"/>
    </xf>
    <xf numFmtId="0" fontId="5" fillId="12" borderId="5" xfId="0" applyFont="1" applyFill="1" applyBorder="1" applyAlignment="1">
      <alignment horizontal="center" vertical="center"/>
    </xf>
    <xf numFmtId="0" fontId="5" fillId="12" borderId="4" xfId="0" applyFont="1" applyFill="1" applyBorder="1" applyAlignment="1">
      <alignment horizontal="center" vertical="center"/>
    </xf>
    <xf numFmtId="0" fontId="12" fillId="0" borderId="0" xfId="0" applyFont="1">
      <alignment vertical="center"/>
    </xf>
    <xf numFmtId="0" fontId="5" fillId="0" borderId="36" xfId="0" applyFont="1" applyBorder="1">
      <alignment vertical="center"/>
    </xf>
    <xf numFmtId="38" fontId="5" fillId="13" borderId="37" xfId="1" applyFont="1" applyFill="1" applyBorder="1" applyAlignment="1">
      <alignment vertical="center"/>
    </xf>
    <xf numFmtId="0" fontId="5" fillId="13" borderId="37" xfId="0" applyFont="1" applyFill="1" applyBorder="1">
      <alignment vertical="center"/>
    </xf>
    <xf numFmtId="0" fontId="13" fillId="0" borderId="0" xfId="0" applyFont="1" applyAlignment="1">
      <alignment horizontal="left" vertical="center"/>
    </xf>
    <xf numFmtId="0" fontId="5" fillId="0" borderId="38" xfId="0" applyFont="1" applyBorder="1">
      <alignment vertical="center"/>
    </xf>
    <xf numFmtId="38" fontId="5" fillId="13" borderId="27" xfId="1" applyFont="1" applyFill="1" applyBorder="1" applyAlignment="1">
      <alignment vertical="center"/>
    </xf>
    <xf numFmtId="0" fontId="5" fillId="13" borderId="27" xfId="0" applyFont="1" applyFill="1" applyBorder="1">
      <alignment vertical="center"/>
    </xf>
    <xf numFmtId="0" fontId="5" fillId="0" borderId="39" xfId="0" applyFont="1" applyBorder="1">
      <alignment vertical="center"/>
    </xf>
    <xf numFmtId="38" fontId="5" fillId="13" borderId="40" xfId="1" applyFont="1" applyFill="1" applyBorder="1" applyAlignment="1">
      <alignment vertical="center"/>
    </xf>
    <xf numFmtId="0" fontId="5" fillId="13" borderId="40" xfId="0" applyFont="1" applyFill="1" applyBorder="1">
      <alignment vertical="center"/>
    </xf>
    <xf numFmtId="0" fontId="5" fillId="0" borderId="5" xfId="0" applyFont="1" applyBorder="1" applyAlignment="1">
      <alignment horizontal="center" vertical="center"/>
    </xf>
    <xf numFmtId="38" fontId="5" fillId="9" borderId="4" xfId="1" applyFont="1" applyFill="1" applyBorder="1" applyAlignment="1">
      <alignment vertical="center"/>
    </xf>
    <xf numFmtId="0" fontId="5" fillId="9" borderId="4" xfId="0" applyFont="1" applyFill="1" applyBorder="1">
      <alignment vertical="center"/>
    </xf>
    <xf numFmtId="0" fontId="5" fillId="0" borderId="41" xfId="0" applyFont="1" applyBorder="1" applyAlignment="1">
      <alignment horizontal="center" vertical="center"/>
    </xf>
    <xf numFmtId="38" fontId="5" fillId="14" borderId="42" xfId="1" applyFont="1" applyFill="1" applyBorder="1" applyAlignment="1">
      <alignment vertical="center"/>
    </xf>
    <xf numFmtId="0" fontId="5" fillId="14" borderId="42" xfId="0" applyFont="1" applyFill="1" applyBorder="1">
      <alignment vertical="center"/>
    </xf>
    <xf numFmtId="0" fontId="5" fillId="0" borderId="43" xfId="0" applyFont="1" applyBorder="1" applyAlignment="1">
      <alignment horizontal="center" vertical="center"/>
    </xf>
    <xf numFmtId="38" fontId="5" fillId="14" borderId="44" xfId="1" applyFont="1" applyFill="1" applyBorder="1" applyAlignment="1">
      <alignment vertical="center"/>
    </xf>
    <xf numFmtId="0" fontId="5" fillId="14" borderId="44" xfId="0" applyFont="1" applyFill="1" applyBorder="1">
      <alignment vertical="center"/>
    </xf>
    <xf numFmtId="0" fontId="6" fillId="0" borderId="0" xfId="0" applyFont="1" applyAlignment="1">
      <alignment horizontal="center" vertical="center"/>
    </xf>
    <xf numFmtId="10" fontId="5" fillId="0" borderId="0" xfId="2" applyNumberFormat="1" applyFont="1" applyFill="1" applyBorder="1" applyAlignment="1">
      <alignment vertical="center"/>
    </xf>
    <xf numFmtId="38" fontId="5" fillId="9" borderId="19" xfId="1" applyFont="1" applyFill="1" applyBorder="1" applyAlignment="1">
      <alignment horizontal="right" vertical="center"/>
    </xf>
    <xf numFmtId="177" fontId="5" fillId="9" borderId="19" xfId="2" applyNumberFormat="1" applyFont="1" applyFill="1" applyBorder="1" applyAlignment="1">
      <alignment horizontal="center" vertical="center"/>
    </xf>
    <xf numFmtId="177" fontId="5" fillId="0" borderId="0" xfId="2" applyNumberFormat="1" applyFont="1" applyFill="1" applyBorder="1" applyAlignment="1">
      <alignment horizontal="right" vertical="center"/>
    </xf>
    <xf numFmtId="177" fontId="6" fillId="0" borderId="0" xfId="2" applyNumberFormat="1" applyFont="1" applyFill="1" applyBorder="1" applyAlignment="1">
      <alignment horizontal="center" vertical="center"/>
    </xf>
    <xf numFmtId="0" fontId="5" fillId="15" borderId="45" xfId="0" applyFont="1" applyFill="1" applyBorder="1" applyAlignment="1">
      <alignment horizontal="center" vertical="center"/>
    </xf>
    <xf numFmtId="0" fontId="5" fillId="15" borderId="46" xfId="0" applyFont="1" applyFill="1" applyBorder="1" applyAlignment="1">
      <alignment horizontal="center" vertical="center"/>
    </xf>
    <xf numFmtId="0" fontId="5" fillId="15" borderId="47" xfId="0" applyFont="1" applyFill="1" applyBorder="1" applyAlignment="1">
      <alignment horizontal="center" vertical="center"/>
    </xf>
    <xf numFmtId="0" fontId="5" fillId="10" borderId="48" xfId="0" applyFont="1" applyFill="1" applyBorder="1">
      <alignment vertical="center"/>
    </xf>
    <xf numFmtId="38" fontId="5" fillId="0" borderId="49" xfId="1" applyFont="1" applyFill="1" applyBorder="1" applyAlignment="1">
      <alignment vertical="center"/>
    </xf>
    <xf numFmtId="178" fontId="5" fillId="5" borderId="50" xfId="2" applyNumberFormat="1" applyFont="1" applyFill="1" applyBorder="1" applyAlignment="1">
      <alignment vertical="center"/>
    </xf>
    <xf numFmtId="38" fontId="5" fillId="0" borderId="0" xfId="1" applyFont="1" applyFill="1" applyBorder="1" applyAlignment="1">
      <alignment vertical="center"/>
    </xf>
    <xf numFmtId="0" fontId="5" fillId="0" borderId="0" xfId="2" applyNumberFormat="1" applyFont="1" applyFill="1" applyBorder="1" applyAlignment="1">
      <alignment vertical="center"/>
    </xf>
    <xf numFmtId="0" fontId="5" fillId="10" borderId="51" xfId="0" applyFont="1" applyFill="1" applyBorder="1">
      <alignment vertical="center"/>
    </xf>
    <xf numFmtId="38" fontId="5" fillId="0" borderId="52" xfId="1" applyFont="1" applyFill="1" applyBorder="1" applyAlignment="1">
      <alignment vertical="center"/>
    </xf>
    <xf numFmtId="178" fontId="5" fillId="5" borderId="53" xfId="2" applyNumberFormat="1" applyFont="1" applyFill="1" applyBorder="1" applyAlignment="1">
      <alignment vertical="center"/>
    </xf>
    <xf numFmtId="177" fontId="5" fillId="0" borderId="0" xfId="2" applyNumberFormat="1" applyFont="1" applyFill="1" applyBorder="1" applyAlignment="1">
      <alignment horizontal="center" vertical="center"/>
    </xf>
    <xf numFmtId="0" fontId="5" fillId="10" borderId="54" xfId="0" applyFont="1" applyFill="1" applyBorder="1">
      <alignment vertical="center"/>
    </xf>
    <xf numFmtId="38" fontId="5" fillId="0" borderId="55" xfId="1" applyFont="1" applyFill="1" applyBorder="1" applyAlignment="1">
      <alignment vertical="center"/>
    </xf>
    <xf numFmtId="178" fontId="5" fillId="5" borderId="56" xfId="2" applyNumberFormat="1" applyFont="1" applyFill="1" applyBorder="1" applyAlignment="1">
      <alignment vertical="center"/>
    </xf>
    <xf numFmtId="0" fontId="5" fillId="0" borderId="57" xfId="0" applyFont="1" applyBorder="1" applyAlignment="1">
      <alignment horizontal="center" vertical="center"/>
    </xf>
    <xf numFmtId="38" fontId="5" fillId="0" borderId="58" xfId="0" applyNumberFormat="1" applyFont="1" applyBorder="1">
      <alignment vertical="center"/>
    </xf>
    <xf numFmtId="178" fontId="5" fillId="9" borderId="59" xfId="2" applyNumberFormat="1" applyFont="1" applyFill="1" applyBorder="1" applyAlignment="1">
      <alignment vertical="center"/>
    </xf>
    <xf numFmtId="38" fontId="5" fillId="0" borderId="0" xfId="0" applyNumberFormat="1" applyFont="1">
      <alignment vertical="center"/>
    </xf>
    <xf numFmtId="0" fontId="5" fillId="0" borderId="60" xfId="0" applyFont="1" applyBorder="1">
      <alignment vertical="center"/>
    </xf>
    <xf numFmtId="38" fontId="5" fillId="0" borderId="61" xfId="1" applyFont="1" applyFill="1" applyBorder="1" applyAlignment="1">
      <alignment vertical="center"/>
    </xf>
    <xf numFmtId="38" fontId="5" fillId="16" borderId="62" xfId="1" applyFont="1" applyFill="1" applyBorder="1" applyAlignment="1">
      <alignment horizontal="center" vertical="center"/>
    </xf>
    <xf numFmtId="38" fontId="5" fillId="0" borderId="0" xfId="1" applyFont="1" applyFill="1" applyBorder="1" applyAlignment="1">
      <alignment horizontal="center" vertical="center"/>
    </xf>
    <xf numFmtId="0" fontId="20" fillId="0" borderId="0" xfId="0" applyFont="1">
      <alignment vertical="center"/>
    </xf>
    <xf numFmtId="0" fontId="5" fillId="17" borderId="45" xfId="0" applyFont="1" applyFill="1" applyBorder="1" applyAlignment="1">
      <alignment horizontal="center" vertical="center"/>
    </xf>
    <xf numFmtId="0" fontId="5" fillId="17" borderId="63" xfId="0" applyFont="1" applyFill="1" applyBorder="1" applyAlignment="1">
      <alignment horizontal="center" vertical="center"/>
    </xf>
    <xf numFmtId="0" fontId="5" fillId="17" borderId="64" xfId="0" applyFont="1" applyFill="1" applyBorder="1" applyAlignment="1">
      <alignment horizontal="center" vertical="center"/>
    </xf>
    <xf numFmtId="0" fontId="5" fillId="17" borderId="47" xfId="0" applyFont="1" applyFill="1" applyBorder="1" applyAlignment="1">
      <alignment horizontal="center" vertical="center"/>
    </xf>
    <xf numFmtId="0" fontId="5" fillId="0" borderId="65" xfId="0" applyFont="1" applyBorder="1" applyAlignment="1">
      <alignment horizontal="center" vertical="center"/>
    </xf>
    <xf numFmtId="38" fontId="5" fillId="0" borderId="66" xfId="1" applyFont="1" applyFill="1" applyBorder="1" applyAlignment="1">
      <alignment vertical="center"/>
    </xf>
    <xf numFmtId="178" fontId="5" fillId="9" borderId="50" xfId="2" applyNumberFormat="1" applyFont="1" applyFill="1" applyBorder="1" applyAlignment="1">
      <alignment vertical="center"/>
    </xf>
    <xf numFmtId="0" fontId="5" fillId="0" borderId="67" xfId="0" applyFont="1" applyBorder="1" applyAlignment="1">
      <alignment horizontal="center" vertical="center"/>
    </xf>
    <xf numFmtId="38" fontId="5" fillId="0" borderId="68" xfId="1" applyFont="1" applyFill="1" applyBorder="1" applyAlignment="1">
      <alignment vertical="center"/>
    </xf>
    <xf numFmtId="178" fontId="5" fillId="9" borderId="53" xfId="2" applyNumberFormat="1" applyFont="1" applyFill="1" applyBorder="1" applyAlignment="1">
      <alignment vertical="center"/>
    </xf>
    <xf numFmtId="179" fontId="5" fillId="9" borderId="19" xfId="1" applyNumberFormat="1" applyFont="1" applyFill="1" applyBorder="1" applyAlignment="1">
      <alignment vertical="center"/>
    </xf>
    <xf numFmtId="179" fontId="5" fillId="0" borderId="0" xfId="1" applyNumberFormat="1" applyFont="1" applyAlignment="1">
      <alignment vertical="center"/>
    </xf>
    <xf numFmtId="0" fontId="5" fillId="0" borderId="69" xfId="0" applyFont="1" applyBorder="1" applyAlignment="1">
      <alignment horizontal="center" vertical="center"/>
    </xf>
    <xf numFmtId="38" fontId="5" fillId="0" borderId="70" xfId="1" applyFont="1" applyFill="1" applyBorder="1" applyAlignment="1">
      <alignment vertical="center"/>
    </xf>
    <xf numFmtId="178" fontId="5" fillId="9" borderId="56" xfId="2" applyNumberFormat="1" applyFont="1" applyFill="1" applyBorder="1" applyAlignment="1">
      <alignment vertical="center"/>
    </xf>
    <xf numFmtId="0" fontId="5" fillId="18" borderId="71" xfId="0" applyFont="1" applyFill="1" applyBorder="1" applyAlignment="1">
      <alignment horizontal="center" vertical="center"/>
    </xf>
    <xf numFmtId="38" fontId="5" fillId="0" borderId="72" xfId="0" applyNumberFormat="1" applyFont="1" applyBorder="1">
      <alignment vertical="center"/>
    </xf>
    <xf numFmtId="0" fontId="5" fillId="18" borderId="73" xfId="0" applyFont="1" applyFill="1" applyBorder="1">
      <alignment vertical="center"/>
    </xf>
    <xf numFmtId="0" fontId="12" fillId="0" borderId="0" xfId="0" applyFont="1" applyAlignment="1">
      <alignment horizontal="center" vertical="center"/>
    </xf>
    <xf numFmtId="0" fontId="5" fillId="10" borderId="19" xfId="0" applyFont="1" applyFill="1" applyBorder="1" applyAlignment="1">
      <alignment horizontal="center" vertical="center"/>
    </xf>
    <xf numFmtId="0" fontId="16" fillId="11" borderId="5" xfId="0" applyFont="1" applyFill="1" applyBorder="1" applyAlignment="1">
      <alignment horizontal="center" vertical="center"/>
    </xf>
    <xf numFmtId="0" fontId="16" fillId="11" borderId="6" xfId="0" applyFont="1" applyFill="1" applyBorder="1" applyAlignment="1">
      <alignment horizontal="center" vertical="center"/>
    </xf>
    <xf numFmtId="0" fontId="16" fillId="11" borderId="9" xfId="0" applyFont="1" applyFill="1" applyBorder="1" applyAlignment="1">
      <alignment horizontal="center" vertical="center"/>
    </xf>
    <xf numFmtId="0" fontId="16" fillId="11" borderId="0" xfId="0" applyFont="1" applyFill="1" applyAlignment="1">
      <alignment horizontal="center" vertical="center"/>
    </xf>
    <xf numFmtId="0" fontId="16" fillId="11" borderId="12" xfId="0" applyFont="1" applyFill="1" applyBorder="1" applyAlignment="1">
      <alignment horizontal="center" vertical="center"/>
    </xf>
    <xf numFmtId="0" fontId="16" fillId="11" borderId="13" xfId="0" applyFont="1" applyFill="1" applyBorder="1" applyAlignment="1">
      <alignment horizontal="center"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0" xfId="0" applyFont="1" applyAlignment="1">
      <alignment horizontal="left" vertical="center" wrapText="1"/>
    </xf>
    <xf numFmtId="0" fontId="5" fillId="0" borderId="10" xfId="0" applyFont="1" applyBorder="1" applyAlignment="1">
      <alignment horizontal="left" vertical="center"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2" fillId="2" borderId="0" xfId="0" applyFont="1" applyFill="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4" borderId="4" xfId="0" applyFont="1" applyFill="1" applyBorder="1" applyAlignment="1">
      <alignment horizontal="center" vertical="center"/>
    </xf>
    <xf numFmtId="0" fontId="5" fillId="4" borderId="8" xfId="0" applyFont="1" applyFill="1" applyBorder="1" applyAlignment="1">
      <alignment horizontal="center" vertical="center"/>
    </xf>
    <xf numFmtId="0" fontId="5" fillId="4" borderId="11"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6" xfId="0" applyFont="1" applyFill="1" applyBorder="1" applyAlignment="1">
      <alignment horizontal="center" vertical="center"/>
    </xf>
    <xf numFmtId="0" fontId="6" fillId="6" borderId="17"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13" xfId="0" applyFont="1" applyFill="1" applyBorder="1" applyAlignment="1">
      <alignment horizontal="center" vertical="center"/>
    </xf>
    <xf numFmtId="0" fontId="6" fillId="4" borderId="14" xfId="0" applyFont="1" applyFill="1" applyBorder="1" applyAlignment="1">
      <alignment horizontal="center" vertical="center"/>
    </xf>
    <xf numFmtId="0" fontId="14" fillId="7" borderId="0" xfId="0" applyFont="1" applyFill="1" applyAlignment="1">
      <alignment horizontal="center" vertical="center"/>
    </xf>
    <xf numFmtId="0" fontId="6" fillId="5" borderId="0" xfId="0" applyFont="1" applyFill="1" applyAlignment="1">
      <alignment horizontal="center" vertical="center"/>
    </xf>
    <xf numFmtId="0" fontId="6" fillId="5" borderId="0" xfId="0" applyFont="1" applyFill="1">
      <alignment vertical="center"/>
    </xf>
    <xf numFmtId="0" fontId="5" fillId="5" borderId="0" xfId="0" applyFont="1" applyFill="1">
      <alignment vertical="center"/>
    </xf>
    <xf numFmtId="0" fontId="5" fillId="0" borderId="75" xfId="0" applyFont="1" applyBorder="1" applyAlignment="1">
      <alignment horizontal="center" vertical="center"/>
    </xf>
    <xf numFmtId="38" fontId="5" fillId="0" borderId="76" xfId="0" applyNumberFormat="1" applyFont="1" applyBorder="1">
      <alignment vertical="center"/>
    </xf>
    <xf numFmtId="0" fontId="5" fillId="0" borderId="78" xfId="0" applyFont="1" applyBorder="1">
      <alignment vertical="center"/>
    </xf>
    <xf numFmtId="176" fontId="5" fillId="0" borderId="79" xfId="0" applyNumberFormat="1" applyFont="1" applyBorder="1">
      <alignment vertical="center"/>
    </xf>
    <xf numFmtId="0" fontId="5" fillId="0" borderId="84" xfId="0" applyFont="1" applyBorder="1">
      <alignment vertical="center"/>
    </xf>
    <xf numFmtId="176" fontId="5" fillId="0" borderId="85" xfId="0" applyNumberFormat="1" applyFont="1" applyBorder="1">
      <alignment vertical="center"/>
    </xf>
    <xf numFmtId="0" fontId="5" fillId="5" borderId="87" xfId="0" applyFont="1" applyFill="1" applyBorder="1">
      <alignment vertical="center"/>
    </xf>
    <xf numFmtId="0" fontId="5" fillId="5" borderId="88" xfId="0" applyFont="1" applyFill="1" applyBorder="1">
      <alignment vertical="center"/>
    </xf>
    <xf numFmtId="0" fontId="5" fillId="5" borderId="89" xfId="0" applyFont="1" applyFill="1" applyBorder="1">
      <alignment vertical="center"/>
    </xf>
    <xf numFmtId="0" fontId="5" fillId="0" borderId="77" xfId="0" applyFont="1" applyBorder="1" applyAlignment="1">
      <alignment horizontal="center" vertical="center"/>
    </xf>
    <xf numFmtId="0" fontId="5" fillId="0" borderId="81" xfId="0" applyFont="1" applyBorder="1" applyAlignment="1">
      <alignment horizontal="center" vertical="center"/>
    </xf>
    <xf numFmtId="0" fontId="5" fillId="0" borderId="83" xfId="0" applyFont="1" applyBorder="1" applyAlignment="1">
      <alignment horizontal="center" vertical="center"/>
    </xf>
    <xf numFmtId="38" fontId="5" fillId="19" borderId="19" xfId="1" applyFont="1" applyFill="1" applyBorder="1" applyAlignment="1">
      <alignment vertical="center"/>
    </xf>
    <xf numFmtId="38" fontId="7" fillId="0" borderId="74" xfId="1" applyFont="1" applyFill="1" applyBorder="1" applyAlignment="1">
      <alignment vertical="center"/>
    </xf>
    <xf numFmtId="38" fontId="5" fillId="17" borderId="80" xfId="1" applyFont="1" applyFill="1" applyBorder="1" applyAlignment="1">
      <alignment vertical="center"/>
    </xf>
    <xf numFmtId="38" fontId="5" fillId="17" borderId="82" xfId="1" applyFont="1" applyFill="1" applyBorder="1" applyAlignment="1">
      <alignment vertical="center"/>
    </xf>
    <xf numFmtId="38" fontId="5" fillId="17" borderId="86" xfId="1" applyFont="1" applyFill="1" applyBorder="1" applyAlignment="1">
      <alignment vertical="center"/>
    </xf>
    <xf numFmtId="0" fontId="12" fillId="10" borderId="0" xfId="0" applyFont="1" applyFill="1" applyAlignment="1">
      <alignment horizontal="left" vertical="center" indent="2"/>
    </xf>
    <xf numFmtId="0" fontId="5" fillId="10" borderId="0" xfId="0" applyFont="1" applyFill="1">
      <alignment vertical="center"/>
    </xf>
    <xf numFmtId="0" fontId="5" fillId="10" borderId="0" xfId="0" applyFont="1" applyFill="1" applyAlignment="1">
      <alignment horizontal="left" vertical="center" indent="2"/>
    </xf>
  </cellXfs>
  <cellStyles count="3">
    <cellStyle name="パーセント" xfId="2" builtinId="5"/>
    <cellStyle name="桁区切り" xfId="1" builtinId="6"/>
    <cellStyle name="標準" xfId="0" builtinId="0"/>
  </cellStyles>
  <dxfs count="3">
    <dxf>
      <font>
        <b/>
        <i val="0"/>
        <condense val="0"/>
        <extend val="0"/>
      </font>
    </dxf>
    <dxf>
      <font>
        <b/>
        <i val="0"/>
        <condense val="0"/>
        <extend val="0"/>
        <color indexed="12"/>
      </font>
    </dxf>
    <dxf>
      <font>
        <b/>
        <i val="0"/>
        <condense val="0"/>
        <extend val="0"/>
        <color indexed="10"/>
      </font>
    </dxf>
  </dxfs>
  <tableStyles count="0" defaultTableStyle="TableStyleMedium2" defaultPivotStyle="PivotStyleLight16"/>
  <colors>
    <mruColors>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jpeg"/><Relationship Id="rId16" Type="http://schemas.openxmlformats.org/officeDocument/2006/relationships/image" Target="../media/image16.jp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1</xdr:col>
      <xdr:colOff>514350</xdr:colOff>
      <xdr:row>1</xdr:row>
      <xdr:rowOff>209549</xdr:rowOff>
    </xdr:from>
    <xdr:to>
      <xdr:col>5</xdr:col>
      <xdr:colOff>152400</xdr:colOff>
      <xdr:row>6</xdr:row>
      <xdr:rowOff>76200</xdr:rowOff>
    </xdr:to>
    <xdr:sp macro="" textlink="">
      <xdr:nvSpPr>
        <xdr:cNvPr id="2" name="Text Box 1">
          <a:extLst>
            <a:ext uri="{FF2B5EF4-FFF2-40B4-BE49-F238E27FC236}">
              <a16:creationId xmlns:a16="http://schemas.microsoft.com/office/drawing/2014/main" id="{D2FAB860-59F8-43A9-B2E8-C7056F39B548}"/>
            </a:ext>
          </a:extLst>
        </xdr:cNvPr>
        <xdr:cNvSpPr txBox="1">
          <a:spLocks noChangeArrowheads="1"/>
        </xdr:cNvSpPr>
      </xdr:nvSpPr>
      <xdr:spPr bwMode="auto">
        <a:xfrm>
          <a:off x="735330" y="483869"/>
          <a:ext cx="2686050" cy="1238251"/>
        </a:xfrm>
        <a:prstGeom prst="rect">
          <a:avLst/>
        </a:prstGeom>
        <a:solidFill>
          <a:schemeClr val="bg1">
            <a:lumMod val="75000"/>
          </a:schemeClr>
        </a:solidFill>
        <a:ln>
          <a:headEnd/>
          <a:tailEnd/>
        </a:ln>
        <a:scene3d>
          <a:camera prst="orthographicFront"/>
          <a:lightRig rig="threePt" dir="t"/>
        </a:scene3d>
        <a:sp3d>
          <a:bevelT/>
        </a:sp3d>
      </xdr:spPr>
      <xdr:style>
        <a:lnRef idx="0">
          <a:schemeClr val="accent2"/>
        </a:lnRef>
        <a:fillRef idx="3">
          <a:schemeClr val="accent2"/>
        </a:fillRef>
        <a:effectRef idx="3">
          <a:schemeClr val="accent2"/>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関数</a:t>
          </a:r>
        </a:p>
        <a:p>
          <a:pPr algn="ctr" rtl="0">
            <a:defRPr sz="1000"/>
          </a:pPr>
          <a:r>
            <a:rPr lang="ja-JP" altLang="en-US" sz="1200" b="1" i="0" strike="noStrike">
              <a:solidFill>
                <a:srgbClr val="000000"/>
              </a:solidFill>
              <a:latin typeface="ＭＳ Ｐゴシック"/>
              <a:ea typeface="ＭＳ Ｐゴシック"/>
            </a:rPr>
            <a:t>｛　</a:t>
          </a:r>
          <a:r>
            <a:rPr lang="en-US" altLang="ja-JP" sz="1400" b="1" i="0" strike="noStrike">
              <a:solidFill>
                <a:srgbClr val="FF0000"/>
              </a:solidFill>
              <a:latin typeface="ＭＳ Ｐゴシック"/>
              <a:ea typeface="ＭＳ Ｐゴシック"/>
            </a:rPr>
            <a:t>SUMIF</a:t>
          </a:r>
          <a:r>
            <a:rPr lang="ja-JP" altLang="en-US" sz="1400" b="1" i="0" strike="noStrike">
              <a:solidFill>
                <a:srgbClr val="000000"/>
              </a:solidFill>
              <a:latin typeface="ＭＳ Ｐゴシック"/>
              <a:ea typeface="ＭＳ Ｐゴシック"/>
            </a:rPr>
            <a:t>関数</a:t>
          </a:r>
          <a:r>
            <a:rPr lang="ja-JP" altLang="en-US" sz="1200" b="1" i="0" strike="noStrike">
              <a:solidFill>
                <a:srgbClr val="000000"/>
              </a:solidFill>
              <a:latin typeface="ＭＳ Ｐゴシック"/>
              <a:ea typeface="ＭＳ Ｐゴシック"/>
            </a:rPr>
            <a:t>  ｝</a:t>
          </a:r>
        </a:p>
        <a:p>
          <a:pPr algn="ctr" rtl="0">
            <a:defRPr sz="1000"/>
          </a:pPr>
          <a:r>
            <a:rPr lang="ja-JP" altLang="en-US" sz="1200" b="1" i="0" strike="noStrike">
              <a:solidFill>
                <a:srgbClr val="000000"/>
              </a:solidFill>
              <a:latin typeface="ＭＳ Ｐゴシック"/>
              <a:ea typeface="ＭＳ Ｐゴシック"/>
            </a:rPr>
            <a:t>サムイフ</a:t>
          </a:r>
        </a:p>
        <a:p>
          <a:pPr algn="ctr" rtl="0">
            <a:defRPr sz="1000"/>
          </a:pPr>
          <a:r>
            <a:rPr lang="ja-JP" altLang="en-US" sz="1400" b="1" i="0" strike="noStrike">
              <a:solidFill>
                <a:srgbClr val="000000"/>
              </a:solidFill>
              <a:latin typeface="ＭＳ Ｐゴシック"/>
              <a:ea typeface="ＭＳ Ｐゴシック"/>
            </a:rPr>
            <a:t>（</a:t>
          </a:r>
          <a:r>
            <a:rPr lang="ja-JP" altLang="en-US" sz="1400" b="1" i="0" strike="noStrike">
              <a:solidFill>
                <a:srgbClr val="0000FF"/>
              </a:solidFill>
              <a:latin typeface="ＭＳ Ｐゴシック"/>
              <a:ea typeface="ＭＳ Ｐゴシック"/>
            </a:rPr>
            <a:t>数学／三角</a:t>
          </a:r>
          <a:r>
            <a:rPr lang="ja-JP" altLang="en-US" sz="1400" b="1" i="0" strike="noStrike">
              <a:solidFill>
                <a:srgbClr val="000000"/>
              </a:solidFill>
              <a:latin typeface="ＭＳ Ｐゴシック"/>
              <a:ea typeface="ＭＳ Ｐゴシック"/>
            </a:rPr>
            <a:t>）</a:t>
          </a:r>
          <a:endParaRPr lang="ja-JP" altLang="en-US" sz="1200" b="1" i="0" strike="noStrike">
            <a:solidFill>
              <a:srgbClr val="000000"/>
            </a:solidFill>
            <a:latin typeface="ＭＳ Ｐゴシック"/>
            <a:ea typeface="ＭＳ Ｐゴシック"/>
          </a:endParaRPr>
        </a:p>
      </xdr:txBody>
    </xdr:sp>
    <xdr:clientData/>
  </xdr:twoCellAnchor>
  <xdr:twoCellAnchor>
    <xdr:from>
      <xdr:col>2</xdr:col>
      <xdr:colOff>61733</xdr:colOff>
      <xdr:row>38</xdr:row>
      <xdr:rowOff>83003</xdr:rowOff>
    </xdr:from>
    <xdr:to>
      <xdr:col>13</xdr:col>
      <xdr:colOff>531863</xdr:colOff>
      <xdr:row>42</xdr:row>
      <xdr:rowOff>38100</xdr:rowOff>
    </xdr:to>
    <xdr:grpSp>
      <xdr:nvGrpSpPr>
        <xdr:cNvPr id="3" name="Group 758">
          <a:extLst>
            <a:ext uri="{FF2B5EF4-FFF2-40B4-BE49-F238E27FC236}">
              <a16:creationId xmlns:a16="http://schemas.microsoft.com/office/drawing/2014/main" id="{E1DBB7E4-159F-4D95-BB2F-57C6D3A96B71}"/>
            </a:ext>
          </a:extLst>
        </xdr:cNvPr>
        <xdr:cNvGrpSpPr>
          <a:grpSpLocks/>
        </xdr:cNvGrpSpPr>
      </xdr:nvGrpSpPr>
      <xdr:grpSpPr bwMode="auto">
        <a:xfrm>
          <a:off x="1044713" y="11154863"/>
          <a:ext cx="8204430" cy="1052377"/>
          <a:chOff x="63" y="680"/>
          <a:chExt cx="738" cy="64"/>
        </a:xfrm>
      </xdr:grpSpPr>
      <xdr:sp macro="" textlink="">
        <xdr:nvSpPr>
          <xdr:cNvPr id="4" name="Text Box 495" descr="キャンバス">
            <a:extLst>
              <a:ext uri="{FF2B5EF4-FFF2-40B4-BE49-F238E27FC236}">
                <a16:creationId xmlns:a16="http://schemas.microsoft.com/office/drawing/2014/main" id="{08400F03-8C29-72DC-F067-D13B06CF57C9}"/>
              </a:ext>
            </a:extLst>
          </xdr:cNvPr>
          <xdr:cNvSpPr txBox="1">
            <a:spLocks noChangeArrowheads="1"/>
          </xdr:cNvSpPr>
        </xdr:nvSpPr>
        <xdr:spPr bwMode="auto">
          <a:xfrm>
            <a:off x="102" y="713"/>
            <a:ext cx="233" cy="31"/>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a:extLst>
              <a:ext uri="{FF2B5EF4-FFF2-40B4-BE49-F238E27FC236}">
                <a16:creationId xmlns:a16="http://schemas.microsoft.com/office/drawing/2014/main" id="{72A35AA0-261B-B33B-5F45-1F47298ECB40}"/>
              </a:ext>
            </a:extLst>
          </xdr:cNvPr>
          <xdr:cNvSpPr txBox="1">
            <a:spLocks noChangeArrowheads="1"/>
          </xdr:cNvSpPr>
        </xdr:nvSpPr>
        <xdr:spPr bwMode="auto">
          <a:xfrm>
            <a:off x="572" y="713"/>
            <a:ext cx="218" cy="31"/>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7">
            <a:extLst>
              <a:ext uri="{FF2B5EF4-FFF2-40B4-BE49-F238E27FC236}">
                <a16:creationId xmlns:a16="http://schemas.microsoft.com/office/drawing/2014/main" id="{D8F949EC-E358-B97E-C673-F967644F8544}"/>
              </a:ext>
            </a:extLst>
          </xdr:cNvPr>
          <xdr:cNvPicPr>
            <a:picLocks noChangeAspect="1" noChangeArrowheads="1"/>
          </xdr:cNvPicPr>
        </xdr:nvPicPr>
        <xdr:blipFill>
          <a:blip xmlns:r="http://schemas.openxmlformats.org/officeDocument/2006/relationships" r:embed="rId3"/>
          <a:srcRect/>
          <a:stretch>
            <a:fillRect/>
          </a:stretch>
        </xdr:blipFill>
        <xdr:spPr bwMode="auto">
          <a:xfrm>
            <a:off x="749" y="682"/>
            <a:ext cx="52" cy="19"/>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pic>
        <xdr:nvPicPr>
          <xdr:cNvPr id="7" name="Picture 498">
            <a:extLst>
              <a:ext uri="{FF2B5EF4-FFF2-40B4-BE49-F238E27FC236}">
                <a16:creationId xmlns:a16="http://schemas.microsoft.com/office/drawing/2014/main" id="{7C6AACF9-8F2F-65F8-5751-1313D0096C18}"/>
              </a:ext>
            </a:extLst>
          </xdr:cNvPr>
          <xdr:cNvPicPr>
            <a:picLocks noChangeAspect="1" noChangeArrowheads="1"/>
          </xdr:cNvPicPr>
        </xdr:nvPicPr>
        <xdr:blipFill>
          <a:blip xmlns:r="http://schemas.openxmlformats.org/officeDocument/2006/relationships" r:embed="rId4"/>
          <a:srcRect/>
          <a:stretch>
            <a:fillRect/>
          </a:stretch>
        </xdr:blipFill>
        <xdr:spPr bwMode="auto">
          <a:xfrm>
            <a:off x="63" y="680"/>
            <a:ext cx="56" cy="24"/>
          </a:xfrm>
          <a:prstGeom prst="rect">
            <a:avLst/>
          </a:prstGeom>
          <a:noFill/>
        </xdr:spPr>
      </xdr:pic>
    </xdr:grpSp>
    <xdr:clientData/>
  </xdr:twoCellAnchor>
  <xdr:twoCellAnchor editAs="oneCell">
    <xdr:from>
      <xdr:col>3</xdr:col>
      <xdr:colOff>390525</xdr:colOff>
      <xdr:row>26</xdr:row>
      <xdr:rowOff>47625</xdr:rowOff>
    </xdr:from>
    <xdr:to>
      <xdr:col>3</xdr:col>
      <xdr:colOff>619125</xdr:colOff>
      <xdr:row>27</xdr:row>
      <xdr:rowOff>28575</xdr:rowOff>
    </xdr:to>
    <xdr:pic>
      <xdr:nvPicPr>
        <xdr:cNvPr id="8" name="Picture 676">
          <a:extLst>
            <a:ext uri="{FF2B5EF4-FFF2-40B4-BE49-F238E27FC236}">
              <a16:creationId xmlns:a16="http://schemas.microsoft.com/office/drawing/2014/main" id="{F89F620F-3A48-4D58-A57F-7AAC144B9E8B}"/>
            </a:ext>
          </a:extLst>
        </xdr:cNvPr>
        <xdr:cNvPicPr>
          <a:picLocks noChangeAspect="1" noChangeArrowheads="1"/>
        </xdr:cNvPicPr>
      </xdr:nvPicPr>
      <xdr:blipFill>
        <a:blip xmlns:r="http://schemas.openxmlformats.org/officeDocument/2006/relationships" r:embed="rId5"/>
        <a:srcRect/>
        <a:stretch>
          <a:fillRect/>
        </a:stretch>
      </xdr:blipFill>
      <xdr:spPr bwMode="auto">
        <a:xfrm>
          <a:off x="2135505" y="7827645"/>
          <a:ext cx="228600" cy="209550"/>
        </a:xfrm>
        <a:prstGeom prst="rect">
          <a:avLst/>
        </a:prstGeom>
        <a:noFill/>
      </xdr:spPr>
    </xdr:pic>
    <xdr:clientData/>
  </xdr:twoCellAnchor>
  <xdr:twoCellAnchor>
    <xdr:from>
      <xdr:col>0</xdr:col>
      <xdr:colOff>171449</xdr:colOff>
      <xdr:row>51</xdr:row>
      <xdr:rowOff>104775</xdr:rowOff>
    </xdr:from>
    <xdr:to>
      <xdr:col>1</xdr:col>
      <xdr:colOff>704849</xdr:colOff>
      <xdr:row>52</xdr:row>
      <xdr:rowOff>209550</xdr:rowOff>
    </xdr:to>
    <xdr:pic>
      <xdr:nvPicPr>
        <xdr:cNvPr id="9" name="Picture 756">
          <a:extLst>
            <a:ext uri="{FF2B5EF4-FFF2-40B4-BE49-F238E27FC236}">
              <a16:creationId xmlns:a16="http://schemas.microsoft.com/office/drawing/2014/main" id="{21DA5477-4BC9-4434-B4B4-0DD0718B759D}"/>
            </a:ext>
          </a:extLst>
        </xdr:cNvPr>
        <xdr:cNvPicPr>
          <a:picLocks noChangeAspect="1" noChangeArrowheads="1"/>
        </xdr:cNvPicPr>
      </xdr:nvPicPr>
      <xdr:blipFill>
        <a:blip xmlns:r="http://schemas.openxmlformats.org/officeDocument/2006/relationships" r:embed="rId4"/>
        <a:srcRect/>
        <a:stretch>
          <a:fillRect/>
        </a:stretch>
      </xdr:blipFill>
      <xdr:spPr bwMode="auto">
        <a:xfrm>
          <a:off x="171449" y="14742795"/>
          <a:ext cx="754380" cy="379095"/>
        </a:xfrm>
        <a:prstGeom prst="rect">
          <a:avLst/>
        </a:prstGeom>
        <a:noFill/>
      </xdr:spPr>
    </xdr:pic>
    <xdr:clientData/>
  </xdr:twoCellAnchor>
  <xdr:twoCellAnchor>
    <xdr:from>
      <xdr:col>1</xdr:col>
      <xdr:colOff>238124</xdr:colOff>
      <xdr:row>72</xdr:row>
      <xdr:rowOff>180975</xdr:rowOff>
    </xdr:from>
    <xdr:to>
      <xdr:col>2</xdr:col>
      <xdr:colOff>57149</xdr:colOff>
      <xdr:row>73</xdr:row>
      <xdr:rowOff>238124</xdr:rowOff>
    </xdr:to>
    <xdr:pic>
      <xdr:nvPicPr>
        <xdr:cNvPr id="10" name="Picture 757">
          <a:extLst>
            <a:ext uri="{FF2B5EF4-FFF2-40B4-BE49-F238E27FC236}">
              <a16:creationId xmlns:a16="http://schemas.microsoft.com/office/drawing/2014/main" id="{60A60016-6B95-4034-8F7F-D053BAB4A6EF}"/>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59104" y="20579715"/>
          <a:ext cx="581025" cy="331469"/>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4</xdr:col>
      <xdr:colOff>476250</xdr:colOff>
      <xdr:row>57</xdr:row>
      <xdr:rowOff>0</xdr:rowOff>
    </xdr:from>
    <xdr:to>
      <xdr:col>4</xdr:col>
      <xdr:colOff>735330</xdr:colOff>
      <xdr:row>57</xdr:row>
      <xdr:rowOff>209550</xdr:rowOff>
    </xdr:to>
    <xdr:pic>
      <xdr:nvPicPr>
        <xdr:cNvPr id="11" name="Picture 761">
          <a:extLst>
            <a:ext uri="{FF2B5EF4-FFF2-40B4-BE49-F238E27FC236}">
              <a16:creationId xmlns:a16="http://schemas.microsoft.com/office/drawing/2014/main" id="{15792EEE-ABAA-40B8-B90A-18678CEB78FB}"/>
            </a:ext>
          </a:extLst>
        </xdr:cNvPr>
        <xdr:cNvPicPr>
          <a:picLocks noChangeAspect="1" noChangeArrowheads="1"/>
        </xdr:cNvPicPr>
      </xdr:nvPicPr>
      <xdr:blipFill>
        <a:blip xmlns:r="http://schemas.openxmlformats.org/officeDocument/2006/relationships" r:embed="rId5"/>
        <a:srcRect/>
        <a:stretch>
          <a:fillRect/>
        </a:stretch>
      </xdr:blipFill>
      <xdr:spPr bwMode="auto">
        <a:xfrm>
          <a:off x="2983230" y="16283940"/>
          <a:ext cx="243840" cy="209550"/>
        </a:xfrm>
        <a:prstGeom prst="rect">
          <a:avLst/>
        </a:prstGeom>
        <a:noFill/>
      </xdr:spPr>
    </xdr:pic>
    <xdr:clientData/>
  </xdr:twoCellAnchor>
  <xdr:twoCellAnchor>
    <xdr:from>
      <xdr:col>1</xdr:col>
      <xdr:colOff>142875</xdr:colOff>
      <xdr:row>95</xdr:row>
      <xdr:rowOff>28575</xdr:rowOff>
    </xdr:from>
    <xdr:to>
      <xdr:col>1</xdr:col>
      <xdr:colOff>714375</xdr:colOff>
      <xdr:row>96</xdr:row>
      <xdr:rowOff>142875</xdr:rowOff>
    </xdr:to>
    <xdr:pic>
      <xdr:nvPicPr>
        <xdr:cNvPr id="12" name="Picture 768">
          <a:extLst>
            <a:ext uri="{FF2B5EF4-FFF2-40B4-BE49-F238E27FC236}">
              <a16:creationId xmlns:a16="http://schemas.microsoft.com/office/drawing/2014/main" id="{31AC1C01-3499-4DE2-9989-962DBEBEDC7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363855" y="29418915"/>
          <a:ext cx="571500" cy="388620"/>
        </a:xfrm>
        <a:prstGeom prst="rect">
          <a:avLst/>
        </a:prstGeom>
        <a:noFill/>
      </xdr:spPr>
    </xdr:pic>
    <xdr:clientData/>
  </xdr:twoCellAnchor>
  <xdr:twoCellAnchor>
    <xdr:from>
      <xdr:col>9</xdr:col>
      <xdr:colOff>22860</xdr:colOff>
      <xdr:row>92</xdr:row>
      <xdr:rowOff>22860</xdr:rowOff>
    </xdr:from>
    <xdr:to>
      <xdr:col>9</xdr:col>
      <xdr:colOff>552450</xdr:colOff>
      <xdr:row>93</xdr:row>
      <xdr:rowOff>28574</xdr:rowOff>
    </xdr:to>
    <xdr:pic>
      <xdr:nvPicPr>
        <xdr:cNvPr id="13" name="Picture 769">
          <a:extLst>
            <a:ext uri="{FF2B5EF4-FFF2-40B4-BE49-F238E27FC236}">
              <a16:creationId xmlns:a16="http://schemas.microsoft.com/office/drawing/2014/main" id="{3BBE9E11-D2B6-4C80-891A-C656CBEC5F6C}"/>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692140" y="28590240"/>
          <a:ext cx="529590" cy="280034"/>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1</xdr:col>
      <xdr:colOff>104775</xdr:colOff>
      <xdr:row>125</xdr:row>
      <xdr:rowOff>161926</xdr:rowOff>
    </xdr:from>
    <xdr:to>
      <xdr:col>1</xdr:col>
      <xdr:colOff>676275</xdr:colOff>
      <xdr:row>127</xdr:row>
      <xdr:rowOff>28576</xdr:rowOff>
    </xdr:to>
    <xdr:pic>
      <xdr:nvPicPr>
        <xdr:cNvPr id="14" name="Picture 775">
          <a:extLst>
            <a:ext uri="{FF2B5EF4-FFF2-40B4-BE49-F238E27FC236}">
              <a16:creationId xmlns:a16="http://schemas.microsoft.com/office/drawing/2014/main" id="{50953605-7AE5-4E86-A105-A17CB5E914DC}"/>
            </a:ext>
          </a:extLst>
        </xdr:cNvPr>
        <xdr:cNvPicPr>
          <a:picLocks noChangeAspect="1" noChangeArrowheads="1"/>
        </xdr:cNvPicPr>
      </xdr:nvPicPr>
      <xdr:blipFill>
        <a:blip xmlns:r="http://schemas.openxmlformats.org/officeDocument/2006/relationships" r:embed="rId4"/>
        <a:srcRect/>
        <a:stretch>
          <a:fillRect/>
        </a:stretch>
      </xdr:blipFill>
      <xdr:spPr bwMode="auto">
        <a:xfrm>
          <a:off x="325755" y="37781866"/>
          <a:ext cx="571500" cy="415290"/>
        </a:xfrm>
        <a:prstGeom prst="rect">
          <a:avLst/>
        </a:prstGeom>
        <a:noFill/>
      </xdr:spPr>
    </xdr:pic>
    <xdr:clientData/>
  </xdr:twoCellAnchor>
  <xdr:twoCellAnchor>
    <xdr:from>
      <xdr:col>8</xdr:col>
      <xdr:colOff>112394</xdr:colOff>
      <xdr:row>127</xdr:row>
      <xdr:rowOff>68580</xdr:rowOff>
    </xdr:from>
    <xdr:to>
      <xdr:col>9</xdr:col>
      <xdr:colOff>541019</xdr:colOff>
      <xdr:row>128</xdr:row>
      <xdr:rowOff>112276</xdr:rowOff>
    </xdr:to>
    <xdr:pic>
      <xdr:nvPicPr>
        <xdr:cNvPr id="15" name="Picture 776">
          <a:extLst>
            <a:ext uri="{FF2B5EF4-FFF2-40B4-BE49-F238E27FC236}">
              <a16:creationId xmlns:a16="http://schemas.microsoft.com/office/drawing/2014/main" id="{E5551E80-1E11-4D9C-A8CA-E0BEEEDC72BF}"/>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667374" y="38237160"/>
          <a:ext cx="542925" cy="318016"/>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1</xdr:col>
      <xdr:colOff>104775</xdr:colOff>
      <xdr:row>137</xdr:row>
      <xdr:rowOff>228600</xdr:rowOff>
    </xdr:from>
    <xdr:to>
      <xdr:col>1</xdr:col>
      <xdr:colOff>676275</xdr:colOff>
      <xdr:row>139</xdr:row>
      <xdr:rowOff>57150</xdr:rowOff>
    </xdr:to>
    <xdr:pic>
      <xdr:nvPicPr>
        <xdr:cNvPr id="16" name="Picture 784">
          <a:extLst>
            <a:ext uri="{FF2B5EF4-FFF2-40B4-BE49-F238E27FC236}">
              <a16:creationId xmlns:a16="http://schemas.microsoft.com/office/drawing/2014/main" id="{8FB44B3B-D0EB-49A7-BC18-2064C725B227}"/>
            </a:ext>
          </a:extLst>
        </xdr:cNvPr>
        <xdr:cNvPicPr>
          <a:picLocks noChangeAspect="1" noChangeArrowheads="1"/>
        </xdr:cNvPicPr>
      </xdr:nvPicPr>
      <xdr:blipFill>
        <a:blip xmlns:r="http://schemas.openxmlformats.org/officeDocument/2006/relationships" r:embed="rId4"/>
        <a:srcRect/>
        <a:stretch>
          <a:fillRect/>
        </a:stretch>
      </xdr:blipFill>
      <xdr:spPr bwMode="auto">
        <a:xfrm>
          <a:off x="325755" y="41140380"/>
          <a:ext cx="571500" cy="377190"/>
        </a:xfrm>
        <a:prstGeom prst="rect">
          <a:avLst/>
        </a:prstGeom>
        <a:noFill/>
      </xdr:spPr>
    </xdr:pic>
    <xdr:clientData/>
  </xdr:twoCellAnchor>
  <xdr:twoCellAnchor>
    <xdr:from>
      <xdr:col>9</xdr:col>
      <xdr:colOff>59055</xdr:colOff>
      <xdr:row>136</xdr:row>
      <xdr:rowOff>268605</xdr:rowOff>
    </xdr:from>
    <xdr:to>
      <xdr:col>9</xdr:col>
      <xdr:colOff>554355</xdr:colOff>
      <xdr:row>138</xdr:row>
      <xdr:rowOff>60960</xdr:rowOff>
    </xdr:to>
    <xdr:pic>
      <xdr:nvPicPr>
        <xdr:cNvPr id="17" name="Picture 785">
          <a:extLst>
            <a:ext uri="{FF2B5EF4-FFF2-40B4-BE49-F238E27FC236}">
              <a16:creationId xmlns:a16="http://schemas.microsoft.com/office/drawing/2014/main" id="{70927789-6DBA-49B0-9CEA-70C53DE97AFE}"/>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728335" y="40906065"/>
          <a:ext cx="495300" cy="34099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180975</xdr:colOff>
      <xdr:row>187</xdr:row>
      <xdr:rowOff>76200</xdr:rowOff>
    </xdr:from>
    <xdr:to>
      <xdr:col>1</xdr:col>
      <xdr:colOff>457200</xdr:colOff>
      <xdr:row>188</xdr:row>
      <xdr:rowOff>142875</xdr:rowOff>
    </xdr:to>
    <xdr:pic>
      <xdr:nvPicPr>
        <xdr:cNvPr id="18" name="Picture 793">
          <a:extLst>
            <a:ext uri="{FF2B5EF4-FFF2-40B4-BE49-F238E27FC236}">
              <a16:creationId xmlns:a16="http://schemas.microsoft.com/office/drawing/2014/main" id="{A8344A27-0280-4C57-B887-172DD0D28C65}"/>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80975" y="51686460"/>
          <a:ext cx="497205" cy="34099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1</xdr:col>
      <xdr:colOff>490533</xdr:colOff>
      <xdr:row>61</xdr:row>
      <xdr:rowOff>89535</xdr:rowOff>
    </xdr:from>
    <xdr:to>
      <xdr:col>9</xdr:col>
      <xdr:colOff>464820</xdr:colOff>
      <xdr:row>71</xdr:row>
      <xdr:rowOff>12609</xdr:rowOff>
    </xdr:to>
    <xdr:pic>
      <xdr:nvPicPr>
        <xdr:cNvPr id="19" name="図 18">
          <a:extLst>
            <a:ext uri="{FF2B5EF4-FFF2-40B4-BE49-F238E27FC236}">
              <a16:creationId xmlns:a16="http://schemas.microsoft.com/office/drawing/2014/main" id="{3F5FB997-75B8-4808-8D93-4032C493321E}"/>
            </a:ext>
          </a:extLst>
        </xdr:cNvPr>
        <xdr:cNvPicPr>
          <a:picLocks noChangeAspect="1"/>
        </xdr:cNvPicPr>
      </xdr:nvPicPr>
      <xdr:blipFill>
        <a:blip xmlns:r="http://schemas.openxmlformats.org/officeDocument/2006/relationships" r:embed="rId6"/>
        <a:stretch>
          <a:fillRect/>
        </a:stretch>
      </xdr:blipFill>
      <xdr:spPr>
        <a:xfrm>
          <a:off x="711513" y="17470755"/>
          <a:ext cx="5422587" cy="2666274"/>
        </a:xfrm>
        <a:prstGeom prst="rect">
          <a:avLst/>
        </a:prstGeom>
      </xdr:spPr>
    </xdr:pic>
    <xdr:clientData/>
  </xdr:twoCellAnchor>
  <xdr:twoCellAnchor editAs="oneCell">
    <xdr:from>
      <xdr:col>1</xdr:col>
      <xdr:colOff>609599</xdr:colOff>
      <xdr:row>84</xdr:row>
      <xdr:rowOff>205739</xdr:rowOff>
    </xdr:from>
    <xdr:to>
      <xdr:col>9</xdr:col>
      <xdr:colOff>7430</xdr:colOff>
      <xdr:row>84</xdr:row>
      <xdr:rowOff>2636520</xdr:rowOff>
    </xdr:to>
    <xdr:pic>
      <xdr:nvPicPr>
        <xdr:cNvPr id="20" name="図 19">
          <a:extLst>
            <a:ext uri="{FF2B5EF4-FFF2-40B4-BE49-F238E27FC236}">
              <a16:creationId xmlns:a16="http://schemas.microsoft.com/office/drawing/2014/main" id="{B53E80D1-F289-468D-B850-8D9D79F0DCBD}"/>
            </a:ext>
          </a:extLst>
        </xdr:cNvPr>
        <xdr:cNvPicPr>
          <a:picLocks noChangeAspect="1"/>
        </xdr:cNvPicPr>
      </xdr:nvPicPr>
      <xdr:blipFill>
        <a:blip xmlns:r="http://schemas.openxmlformats.org/officeDocument/2006/relationships" r:embed="rId7"/>
        <a:stretch>
          <a:fillRect/>
        </a:stretch>
      </xdr:blipFill>
      <xdr:spPr>
        <a:xfrm>
          <a:off x="830579" y="23896319"/>
          <a:ext cx="4846131" cy="2430781"/>
        </a:xfrm>
        <a:prstGeom prst="rect">
          <a:avLst/>
        </a:prstGeom>
      </xdr:spPr>
    </xdr:pic>
    <xdr:clientData/>
  </xdr:twoCellAnchor>
  <xdr:twoCellAnchor editAs="oneCell">
    <xdr:from>
      <xdr:col>9</xdr:col>
      <xdr:colOff>99060</xdr:colOff>
      <xdr:row>74</xdr:row>
      <xdr:rowOff>22860</xdr:rowOff>
    </xdr:from>
    <xdr:to>
      <xdr:col>12</xdr:col>
      <xdr:colOff>182880</xdr:colOff>
      <xdr:row>83</xdr:row>
      <xdr:rowOff>103686</xdr:rowOff>
    </xdr:to>
    <xdr:pic>
      <xdr:nvPicPr>
        <xdr:cNvPr id="21" name="図 20">
          <a:extLst>
            <a:ext uri="{FF2B5EF4-FFF2-40B4-BE49-F238E27FC236}">
              <a16:creationId xmlns:a16="http://schemas.microsoft.com/office/drawing/2014/main" id="{37DD142D-0A47-4778-BE6A-7FE709E0456A}"/>
            </a:ext>
          </a:extLst>
        </xdr:cNvPr>
        <xdr:cNvPicPr>
          <a:picLocks noChangeAspect="1"/>
        </xdr:cNvPicPr>
      </xdr:nvPicPr>
      <xdr:blipFill>
        <a:blip xmlns:r="http://schemas.openxmlformats.org/officeDocument/2006/relationships" r:embed="rId8"/>
        <a:stretch>
          <a:fillRect/>
        </a:stretch>
      </xdr:blipFill>
      <xdr:spPr>
        <a:xfrm>
          <a:off x="5768340" y="20970240"/>
          <a:ext cx="2369820" cy="2549706"/>
        </a:xfrm>
        <a:prstGeom prst="rect">
          <a:avLst/>
        </a:prstGeom>
      </xdr:spPr>
    </xdr:pic>
    <xdr:clientData/>
  </xdr:twoCellAnchor>
  <xdr:twoCellAnchor editAs="oneCell">
    <xdr:from>
      <xdr:col>4</xdr:col>
      <xdr:colOff>308610</xdr:colOff>
      <xdr:row>112</xdr:row>
      <xdr:rowOff>213360</xdr:rowOff>
    </xdr:from>
    <xdr:to>
      <xdr:col>9</xdr:col>
      <xdr:colOff>396240</xdr:colOff>
      <xdr:row>119</xdr:row>
      <xdr:rowOff>57150</xdr:rowOff>
    </xdr:to>
    <xdr:pic>
      <xdr:nvPicPr>
        <xdr:cNvPr id="22" name="図 21">
          <a:extLst>
            <a:ext uri="{FF2B5EF4-FFF2-40B4-BE49-F238E27FC236}">
              <a16:creationId xmlns:a16="http://schemas.microsoft.com/office/drawing/2014/main" id="{E729890D-20DC-4564-9716-15352ED5B321}"/>
            </a:ext>
          </a:extLst>
        </xdr:cNvPr>
        <xdr:cNvPicPr>
          <a:picLocks noChangeAspect="1"/>
        </xdr:cNvPicPr>
      </xdr:nvPicPr>
      <xdr:blipFill>
        <a:blip xmlns:r="http://schemas.openxmlformats.org/officeDocument/2006/relationships" r:embed="rId9"/>
        <a:stretch>
          <a:fillRect/>
        </a:stretch>
      </xdr:blipFill>
      <xdr:spPr>
        <a:xfrm>
          <a:off x="2815590" y="34267140"/>
          <a:ext cx="3249930" cy="1764030"/>
        </a:xfrm>
        <a:prstGeom prst="rect">
          <a:avLst/>
        </a:prstGeom>
      </xdr:spPr>
    </xdr:pic>
    <xdr:clientData/>
  </xdr:twoCellAnchor>
  <xdr:twoCellAnchor editAs="oneCell">
    <xdr:from>
      <xdr:col>12</xdr:col>
      <xdr:colOff>203835</xdr:colOff>
      <xdr:row>143</xdr:row>
      <xdr:rowOff>36196</xdr:rowOff>
    </xdr:from>
    <xdr:to>
      <xdr:col>19</xdr:col>
      <xdr:colOff>289560</xdr:colOff>
      <xdr:row>149</xdr:row>
      <xdr:rowOff>48438</xdr:rowOff>
    </xdr:to>
    <xdr:pic>
      <xdr:nvPicPr>
        <xdr:cNvPr id="23" name="図 22">
          <a:extLst>
            <a:ext uri="{FF2B5EF4-FFF2-40B4-BE49-F238E27FC236}">
              <a16:creationId xmlns:a16="http://schemas.microsoft.com/office/drawing/2014/main" id="{199C9321-9A0A-44B0-A3C7-4B87109B8DA8}"/>
            </a:ext>
          </a:extLst>
        </xdr:cNvPr>
        <xdr:cNvPicPr>
          <a:picLocks noChangeAspect="1"/>
        </xdr:cNvPicPr>
      </xdr:nvPicPr>
      <xdr:blipFill>
        <a:blip xmlns:r="http://schemas.openxmlformats.org/officeDocument/2006/relationships" r:embed="rId10"/>
        <a:stretch>
          <a:fillRect/>
        </a:stretch>
      </xdr:blipFill>
      <xdr:spPr>
        <a:xfrm>
          <a:off x="8159115" y="42593896"/>
          <a:ext cx="4634865" cy="1658162"/>
        </a:xfrm>
        <a:prstGeom prst="rect">
          <a:avLst/>
        </a:prstGeom>
      </xdr:spPr>
    </xdr:pic>
    <xdr:clientData/>
  </xdr:twoCellAnchor>
  <xdr:twoCellAnchor editAs="oneCell">
    <xdr:from>
      <xdr:col>7</xdr:col>
      <xdr:colOff>323850</xdr:colOff>
      <xdr:row>150</xdr:row>
      <xdr:rowOff>76200</xdr:rowOff>
    </xdr:from>
    <xdr:to>
      <xdr:col>13</xdr:col>
      <xdr:colOff>609600</xdr:colOff>
      <xdr:row>155</xdr:row>
      <xdr:rowOff>259080</xdr:rowOff>
    </xdr:to>
    <xdr:pic>
      <xdr:nvPicPr>
        <xdr:cNvPr id="24" name="図 23">
          <a:extLst>
            <a:ext uri="{FF2B5EF4-FFF2-40B4-BE49-F238E27FC236}">
              <a16:creationId xmlns:a16="http://schemas.microsoft.com/office/drawing/2014/main" id="{F0E14242-8102-40A2-9656-DB2728CEE74B}"/>
            </a:ext>
          </a:extLst>
        </xdr:cNvPr>
        <xdr:cNvPicPr>
          <a:picLocks noChangeAspect="1"/>
        </xdr:cNvPicPr>
      </xdr:nvPicPr>
      <xdr:blipFill>
        <a:blip xmlns:r="http://schemas.openxmlformats.org/officeDocument/2006/relationships" r:embed="rId11"/>
        <a:stretch>
          <a:fillRect/>
        </a:stretch>
      </xdr:blipFill>
      <xdr:spPr>
        <a:xfrm>
          <a:off x="5116830" y="44554140"/>
          <a:ext cx="4210050" cy="1554480"/>
        </a:xfrm>
        <a:prstGeom prst="rect">
          <a:avLst/>
        </a:prstGeom>
      </xdr:spPr>
    </xdr:pic>
    <xdr:clientData/>
  </xdr:twoCellAnchor>
  <xdr:twoCellAnchor editAs="oneCell">
    <xdr:from>
      <xdr:col>6</xdr:col>
      <xdr:colOff>628650</xdr:colOff>
      <xdr:row>209</xdr:row>
      <xdr:rowOff>68579</xdr:rowOff>
    </xdr:from>
    <xdr:to>
      <xdr:col>12</xdr:col>
      <xdr:colOff>89044</xdr:colOff>
      <xdr:row>216</xdr:row>
      <xdr:rowOff>102869</xdr:rowOff>
    </xdr:to>
    <xdr:pic>
      <xdr:nvPicPr>
        <xdr:cNvPr id="25" name="図 24">
          <a:extLst>
            <a:ext uri="{FF2B5EF4-FFF2-40B4-BE49-F238E27FC236}">
              <a16:creationId xmlns:a16="http://schemas.microsoft.com/office/drawing/2014/main" id="{63092005-E31B-4BCF-9E52-2F50D6A368FE}"/>
            </a:ext>
          </a:extLst>
        </xdr:cNvPr>
        <xdr:cNvPicPr>
          <a:picLocks noChangeAspect="1"/>
        </xdr:cNvPicPr>
      </xdr:nvPicPr>
      <xdr:blipFill>
        <a:blip xmlns:r="http://schemas.openxmlformats.org/officeDocument/2006/relationships" r:embed="rId12"/>
        <a:stretch>
          <a:fillRect/>
        </a:stretch>
      </xdr:blipFill>
      <xdr:spPr>
        <a:xfrm>
          <a:off x="4659630" y="57530999"/>
          <a:ext cx="3384694" cy="1954530"/>
        </a:xfrm>
        <a:prstGeom prst="rect">
          <a:avLst/>
        </a:prstGeom>
      </xdr:spPr>
    </xdr:pic>
    <xdr:clientData/>
  </xdr:twoCellAnchor>
  <xdr:twoCellAnchor editAs="oneCell">
    <xdr:from>
      <xdr:col>5</xdr:col>
      <xdr:colOff>401564</xdr:colOff>
      <xdr:row>1</xdr:row>
      <xdr:rowOff>114300</xdr:rowOff>
    </xdr:from>
    <xdr:to>
      <xdr:col>13</xdr:col>
      <xdr:colOff>441959</xdr:colOff>
      <xdr:row>10</xdr:row>
      <xdr:rowOff>7620</xdr:rowOff>
    </xdr:to>
    <xdr:pic>
      <xdr:nvPicPr>
        <xdr:cNvPr id="26" name="図 25">
          <a:extLst>
            <a:ext uri="{FF2B5EF4-FFF2-40B4-BE49-F238E27FC236}">
              <a16:creationId xmlns:a16="http://schemas.microsoft.com/office/drawing/2014/main" id="{90091463-DFFA-4F22-B349-F34C2F6FFC05}"/>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3670544" y="388620"/>
          <a:ext cx="5488695" cy="252222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xdr:from>
      <xdr:col>7</xdr:col>
      <xdr:colOff>335280</xdr:colOff>
      <xdr:row>18</xdr:row>
      <xdr:rowOff>175260</xdr:rowOff>
    </xdr:from>
    <xdr:to>
      <xdr:col>16</xdr:col>
      <xdr:colOff>181198</xdr:colOff>
      <xdr:row>34</xdr:row>
      <xdr:rowOff>0</xdr:rowOff>
    </xdr:to>
    <xdr:grpSp>
      <xdr:nvGrpSpPr>
        <xdr:cNvPr id="28" name="グループ化 27">
          <a:extLst>
            <a:ext uri="{FF2B5EF4-FFF2-40B4-BE49-F238E27FC236}">
              <a16:creationId xmlns:a16="http://schemas.microsoft.com/office/drawing/2014/main" id="{8EF30F90-6253-4B50-9E45-DE04026D6823}"/>
            </a:ext>
          </a:extLst>
        </xdr:cNvPr>
        <xdr:cNvGrpSpPr/>
      </xdr:nvGrpSpPr>
      <xdr:grpSpPr>
        <a:xfrm>
          <a:off x="5128260" y="5760720"/>
          <a:ext cx="6056218" cy="4213860"/>
          <a:chOff x="4457700" y="5775960"/>
          <a:chExt cx="6056218" cy="4213860"/>
        </a:xfrm>
      </xdr:grpSpPr>
      <xdr:pic>
        <xdr:nvPicPr>
          <xdr:cNvPr id="29" name="図 28">
            <a:extLst>
              <a:ext uri="{FF2B5EF4-FFF2-40B4-BE49-F238E27FC236}">
                <a16:creationId xmlns:a16="http://schemas.microsoft.com/office/drawing/2014/main" id="{02CC7D5E-8BE7-201E-3536-32FAFD4584BD}"/>
              </a:ext>
            </a:extLst>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4457700" y="5775960"/>
            <a:ext cx="4469130" cy="26289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0" name="図 29">
            <a:extLst>
              <a:ext uri="{FF2B5EF4-FFF2-40B4-BE49-F238E27FC236}">
                <a16:creationId xmlns:a16="http://schemas.microsoft.com/office/drawing/2014/main" id="{6F91677B-B458-732A-AAD5-3C9475BBD822}"/>
              </a:ext>
            </a:extL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6812279" y="7223760"/>
            <a:ext cx="3701639" cy="276606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editAs="oneCell">
    <xdr:from>
      <xdr:col>7</xdr:col>
      <xdr:colOff>45720</xdr:colOff>
      <xdr:row>12</xdr:row>
      <xdr:rowOff>152400</xdr:rowOff>
    </xdr:from>
    <xdr:to>
      <xdr:col>9</xdr:col>
      <xdr:colOff>647700</xdr:colOff>
      <xdr:row>12</xdr:row>
      <xdr:rowOff>601980</xdr:rowOff>
    </xdr:to>
    <xdr:pic>
      <xdr:nvPicPr>
        <xdr:cNvPr id="32" name="図 31">
          <a:extLst>
            <a:ext uri="{FF2B5EF4-FFF2-40B4-BE49-F238E27FC236}">
              <a16:creationId xmlns:a16="http://schemas.microsoft.com/office/drawing/2014/main" id="{E8CF5F58-CC51-5FFA-1AE0-4D117C80681E}"/>
            </a:ext>
          </a:extLst>
        </xdr:cNvPr>
        <xdr:cNvPicPr>
          <a:picLocks noChangeAspect="1"/>
        </xdr:cNvPicPr>
      </xdr:nvPicPr>
      <xdr:blipFill>
        <a:blip xmlns:r="http://schemas.openxmlformats.org/officeDocument/2006/relationships" r:embed="rId16">
          <a:extLst>
            <a:ext uri="{28A0092B-C50C-407E-A947-70E740481C1C}">
              <a14:useLocalDpi xmlns:a14="http://schemas.microsoft.com/office/drawing/2010/main" val="0"/>
            </a:ext>
          </a:extLst>
        </a:blip>
        <a:stretch>
          <a:fillRect/>
        </a:stretch>
      </xdr:blipFill>
      <xdr:spPr>
        <a:xfrm>
          <a:off x="4838700" y="3604260"/>
          <a:ext cx="1478280" cy="44958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80EC3-9E7D-408D-BB7A-ACCE83E6033A}">
  <dimension ref="A1:R211"/>
  <sheetViews>
    <sheetView tabSelected="1" workbookViewId="0">
      <selection activeCell="A2" sqref="A2"/>
    </sheetView>
  </sheetViews>
  <sheetFormatPr defaultColWidth="9" defaultRowHeight="21.75" customHeight="1" x14ac:dyDescent="0.45"/>
  <cols>
    <col min="1" max="1" width="2.8984375" style="2" customWidth="1"/>
    <col min="2" max="8" width="10" style="1" customWidth="1"/>
    <col min="9" max="9" width="1.5" style="1" customWidth="1"/>
    <col min="10" max="16" width="10" style="1" customWidth="1"/>
    <col min="17" max="17" width="9" style="1"/>
    <col min="18" max="18" width="6.19921875" style="1" customWidth="1"/>
    <col min="19" max="19" width="4.5" style="1" customWidth="1"/>
    <col min="20" max="16384" width="9" style="1"/>
  </cols>
  <sheetData>
    <row r="1" spans="1:15" ht="21.75" customHeight="1" x14ac:dyDescent="0.45">
      <c r="A1" s="131" t="s">
        <v>0</v>
      </c>
      <c r="B1" s="131"/>
      <c r="C1" s="131"/>
      <c r="D1" s="131"/>
      <c r="E1" s="131"/>
      <c r="F1" s="131"/>
      <c r="G1" s="131"/>
    </row>
    <row r="9" spans="1:15" ht="34.200000000000003" customHeight="1" x14ac:dyDescent="0.45">
      <c r="O9" s="3"/>
    </row>
    <row r="10" spans="1:15" ht="21.75" customHeight="1" x14ac:dyDescent="0.45">
      <c r="A10" s="1"/>
      <c r="D10" s="4"/>
      <c r="E10" s="4"/>
      <c r="F10" s="4"/>
      <c r="G10" s="4"/>
      <c r="H10" s="4"/>
      <c r="I10" s="4"/>
      <c r="J10" s="4"/>
      <c r="K10" s="4"/>
      <c r="L10" s="4"/>
      <c r="M10" s="4"/>
      <c r="N10" s="4"/>
      <c r="O10" s="4"/>
    </row>
    <row r="11" spans="1:15" ht="21.75" customHeight="1" x14ac:dyDescent="0.45">
      <c r="A11" s="1"/>
      <c r="K11" s="4"/>
      <c r="L11" s="4"/>
      <c r="M11" s="4"/>
      <c r="N11" s="4"/>
      <c r="O11" s="4"/>
    </row>
    <row r="12" spans="1:15" ht="21.75" customHeight="1" x14ac:dyDescent="0.45">
      <c r="A12" s="1"/>
      <c r="D12" s="132" t="s">
        <v>1</v>
      </c>
      <c r="E12" s="133"/>
      <c r="F12" s="133"/>
      <c r="G12" s="133"/>
      <c r="H12" s="133"/>
      <c r="I12" s="133"/>
      <c r="J12" s="133"/>
      <c r="K12" s="133"/>
      <c r="L12" s="133"/>
      <c r="M12" s="134"/>
    </row>
    <row r="13" spans="1:15" ht="60" customHeight="1" x14ac:dyDescent="0.45"/>
    <row r="14" spans="1:15" ht="21.75" customHeight="1" x14ac:dyDescent="0.45">
      <c r="D14" s="135" t="s">
        <v>2</v>
      </c>
      <c r="E14" s="5" t="s">
        <v>3</v>
      </c>
      <c r="F14" s="6"/>
      <c r="G14" s="6"/>
      <c r="H14" s="6"/>
      <c r="I14" s="6"/>
      <c r="J14" s="6"/>
      <c r="K14" s="6"/>
      <c r="L14" s="6"/>
      <c r="M14" s="6"/>
      <c r="N14" s="7"/>
    </row>
    <row r="15" spans="1:15" ht="21.75" customHeight="1" x14ac:dyDescent="0.45">
      <c r="D15" s="136"/>
      <c r="E15" s="8" t="s">
        <v>4</v>
      </c>
      <c r="F15" s="9"/>
      <c r="G15" s="9"/>
      <c r="H15" s="9"/>
      <c r="I15" s="9"/>
      <c r="J15" s="9"/>
      <c r="K15" s="9"/>
      <c r="L15" s="9"/>
      <c r="M15" s="9"/>
      <c r="N15" s="10"/>
    </row>
    <row r="16" spans="1:15" ht="21.75" customHeight="1" x14ac:dyDescent="0.45">
      <c r="D16" s="136"/>
      <c r="E16" s="8" t="s">
        <v>5</v>
      </c>
      <c r="F16" s="9"/>
      <c r="G16" s="9"/>
      <c r="H16" s="9"/>
      <c r="I16" s="9"/>
      <c r="J16" s="9"/>
      <c r="K16" s="9"/>
      <c r="L16" s="9"/>
      <c r="M16" s="9"/>
      <c r="N16" s="10"/>
    </row>
    <row r="17" spans="2:14" ht="21.75" customHeight="1" x14ac:dyDescent="0.45">
      <c r="D17" s="136"/>
      <c r="E17" s="8" t="s">
        <v>6</v>
      </c>
      <c r="F17" s="9"/>
      <c r="G17" s="9"/>
      <c r="H17" s="9"/>
      <c r="I17" s="9"/>
      <c r="J17" s="9"/>
      <c r="K17" s="9"/>
      <c r="L17" s="9"/>
      <c r="M17" s="9"/>
      <c r="N17" s="10"/>
    </row>
    <row r="18" spans="2:14" ht="21.75" customHeight="1" thickBot="1" x14ac:dyDescent="0.5">
      <c r="D18" s="137"/>
      <c r="E18" s="11" t="s">
        <v>7</v>
      </c>
      <c r="F18" s="12"/>
      <c r="G18" s="12"/>
      <c r="H18" s="12"/>
      <c r="I18" s="12"/>
      <c r="J18" s="12"/>
      <c r="K18" s="12"/>
      <c r="L18" s="12"/>
      <c r="M18" s="12"/>
      <c r="N18" s="13"/>
    </row>
    <row r="19" spans="2:14" ht="21.75" customHeight="1" thickTop="1" x14ac:dyDescent="0.45"/>
    <row r="21" spans="2:14" ht="21.75" customHeight="1" thickBot="1" x14ac:dyDescent="0.5">
      <c r="B21" s="138" t="s">
        <v>8</v>
      </c>
      <c r="C21" s="139"/>
      <c r="D21" s="140"/>
    </row>
    <row r="22" spans="2:14" ht="21.75" customHeight="1" thickTop="1" x14ac:dyDescent="0.45"/>
    <row r="23" spans="2:14" ht="21.75" customHeight="1" x14ac:dyDescent="0.45">
      <c r="B23" s="1" t="s">
        <v>9</v>
      </c>
    </row>
    <row r="24" spans="2:14" ht="21.75" customHeight="1" x14ac:dyDescent="0.45">
      <c r="B24" s="1" t="s">
        <v>10</v>
      </c>
    </row>
    <row r="25" spans="2:14" ht="21.75" customHeight="1" x14ac:dyDescent="0.45">
      <c r="B25" s="14" t="s">
        <v>11</v>
      </c>
    </row>
    <row r="26" spans="2:14" ht="21.75" customHeight="1" x14ac:dyDescent="0.45">
      <c r="B26" s="14" t="s">
        <v>12</v>
      </c>
    </row>
    <row r="27" spans="2:14" ht="21.75" customHeight="1" x14ac:dyDescent="0.45">
      <c r="B27" s="14" t="s">
        <v>13</v>
      </c>
    </row>
    <row r="28" spans="2:14" ht="21.75" customHeight="1" x14ac:dyDescent="0.45">
      <c r="B28" s="1" t="s">
        <v>14</v>
      </c>
    </row>
    <row r="29" spans="2:14" ht="21.75" customHeight="1" x14ac:dyDescent="0.45">
      <c r="B29" s="1" t="s">
        <v>15</v>
      </c>
    </row>
    <row r="30" spans="2:14" ht="21.75" customHeight="1" x14ac:dyDescent="0.45">
      <c r="B30" s="1" t="s">
        <v>16</v>
      </c>
    </row>
    <row r="31" spans="2:14" ht="21.75" customHeight="1" x14ac:dyDescent="0.45">
      <c r="B31" s="1" t="s">
        <v>17</v>
      </c>
    </row>
    <row r="32" spans="2:14" ht="21.75" customHeight="1" x14ac:dyDescent="0.45">
      <c r="B32" s="1" t="s">
        <v>18</v>
      </c>
    </row>
    <row r="33" spans="1:14" ht="21.75" customHeight="1" x14ac:dyDescent="0.45">
      <c r="B33" s="1" t="s">
        <v>19</v>
      </c>
    </row>
    <row r="35" spans="1:14" ht="21.75" customHeight="1" x14ac:dyDescent="0.45">
      <c r="C35" s="141" t="s">
        <v>20</v>
      </c>
      <c r="D35" s="142"/>
      <c r="E35" s="142"/>
      <c r="F35" s="142"/>
      <c r="G35" s="143"/>
    </row>
    <row r="36" spans="1:14" ht="21.75" customHeight="1" thickBot="1" x14ac:dyDescent="0.5">
      <c r="A36" s="1"/>
      <c r="C36" s="144"/>
      <c r="D36" s="145"/>
      <c r="E36" s="145"/>
      <c r="F36" s="145"/>
      <c r="G36" s="146"/>
    </row>
    <row r="37" spans="1:14" ht="21.75" customHeight="1" thickTop="1" x14ac:dyDescent="0.45">
      <c r="A37" s="1"/>
    </row>
    <row r="45" spans="1:14" ht="21.75" customHeight="1" x14ac:dyDescent="0.45">
      <c r="K45" s="147" t="s">
        <v>21</v>
      </c>
      <c r="L45" s="147"/>
      <c r="M45" s="147"/>
      <c r="N45" s="147"/>
    </row>
    <row r="49" spans="2:15" ht="21.75" customHeight="1" x14ac:dyDescent="0.45">
      <c r="B49" s="148" t="s">
        <v>22</v>
      </c>
      <c r="C49" s="148"/>
      <c r="D49" s="148"/>
      <c r="E49" s="148"/>
      <c r="J49" s="148" t="s">
        <v>22</v>
      </c>
      <c r="K49" s="148"/>
      <c r="L49" s="148"/>
      <c r="M49" s="148"/>
    </row>
    <row r="51" spans="2:15" ht="21.75" customHeight="1" thickBot="1" x14ac:dyDescent="0.5">
      <c r="B51" s="15" t="s">
        <v>23</v>
      </c>
    </row>
    <row r="52" spans="2:15" ht="21.75" customHeight="1" thickTop="1" thickBot="1" x14ac:dyDescent="0.5">
      <c r="C52" s="1" t="s">
        <v>24</v>
      </c>
      <c r="K52" s="1" t="s">
        <v>25</v>
      </c>
    </row>
    <row r="53" spans="2:15" ht="21.75" customHeight="1" x14ac:dyDescent="0.45">
      <c r="C53" s="2" t="s">
        <v>26</v>
      </c>
      <c r="D53" s="2"/>
      <c r="E53" s="2"/>
      <c r="F53" s="2"/>
      <c r="G53" s="16"/>
      <c r="K53" s="17" t="s">
        <v>27</v>
      </c>
      <c r="L53" s="18" t="s">
        <v>28</v>
      </c>
      <c r="M53" s="18" t="s">
        <v>29</v>
      </c>
      <c r="N53" s="18" t="s">
        <v>30</v>
      </c>
      <c r="O53" s="19" t="s">
        <v>31</v>
      </c>
    </row>
    <row r="54" spans="2:15" ht="21.75" customHeight="1" x14ac:dyDescent="0.45">
      <c r="F54" s="20" t="s">
        <v>32</v>
      </c>
      <c r="G54" s="21">
        <f>SUMIF(L54:L73,L54,O54:O73)</f>
        <v>1073500</v>
      </c>
      <c r="K54" s="22" t="s">
        <v>33</v>
      </c>
      <c r="L54" s="23" t="s">
        <v>34</v>
      </c>
      <c r="M54" s="24" t="s">
        <v>35</v>
      </c>
      <c r="N54" s="25">
        <v>20581</v>
      </c>
      <c r="O54" s="26">
        <v>120800</v>
      </c>
    </row>
    <row r="55" spans="2:15" ht="21.75" customHeight="1" x14ac:dyDescent="0.45">
      <c r="C55" s="1" t="s">
        <v>36</v>
      </c>
      <c r="J55" s="4"/>
      <c r="K55" s="27" t="s">
        <v>37</v>
      </c>
      <c r="L55" s="28" t="s">
        <v>38</v>
      </c>
      <c r="M55" s="29" t="s">
        <v>39</v>
      </c>
      <c r="N55" s="30">
        <v>28731</v>
      </c>
      <c r="O55" s="31">
        <v>56000</v>
      </c>
    </row>
    <row r="56" spans="2:15" ht="21.75" customHeight="1" x14ac:dyDescent="0.45">
      <c r="D56" s="32" t="s">
        <v>40</v>
      </c>
      <c r="E56" s="32"/>
      <c r="J56" s="33"/>
      <c r="K56" s="27" t="s">
        <v>41</v>
      </c>
      <c r="L56" s="28" t="s">
        <v>38</v>
      </c>
      <c r="M56" s="29" t="s">
        <v>42</v>
      </c>
      <c r="N56" s="30">
        <v>24643</v>
      </c>
      <c r="O56" s="31">
        <v>98500</v>
      </c>
    </row>
    <row r="57" spans="2:15" ht="21.75" customHeight="1" thickBot="1" x14ac:dyDescent="0.5">
      <c r="B57" s="34" t="s">
        <v>43</v>
      </c>
      <c r="C57" s="1" t="s">
        <v>44</v>
      </c>
      <c r="J57" s="33"/>
      <c r="K57" s="27" t="s">
        <v>45</v>
      </c>
      <c r="L57" s="28" t="s">
        <v>38</v>
      </c>
      <c r="M57" s="29" t="s">
        <v>39</v>
      </c>
      <c r="N57" s="30">
        <v>21825</v>
      </c>
      <c r="O57" s="31">
        <v>209000</v>
      </c>
    </row>
    <row r="58" spans="2:15" ht="21.75" customHeight="1" thickTop="1" x14ac:dyDescent="0.45">
      <c r="C58" s="1" t="s">
        <v>46</v>
      </c>
      <c r="J58" s="33"/>
      <c r="K58" s="27" t="s">
        <v>47</v>
      </c>
      <c r="L58" s="28" t="s">
        <v>34</v>
      </c>
      <c r="M58" s="29" t="s">
        <v>42</v>
      </c>
      <c r="N58" s="30">
        <v>22968</v>
      </c>
      <c r="O58" s="31">
        <v>4800</v>
      </c>
    </row>
    <row r="59" spans="2:15" ht="21.75" customHeight="1" x14ac:dyDescent="0.45">
      <c r="C59" s="1" t="s">
        <v>48</v>
      </c>
      <c r="J59" s="33"/>
      <c r="K59" s="27" t="s">
        <v>49</v>
      </c>
      <c r="L59" s="28" t="s">
        <v>34</v>
      </c>
      <c r="M59" s="29" t="s">
        <v>39</v>
      </c>
      <c r="N59" s="30">
        <v>25781</v>
      </c>
      <c r="O59" s="31">
        <v>590300</v>
      </c>
    </row>
    <row r="60" spans="2:15" ht="21.75" customHeight="1" x14ac:dyDescent="0.45">
      <c r="B60" s="35"/>
      <c r="C60" s="1" t="s">
        <v>50</v>
      </c>
      <c r="J60" s="33"/>
      <c r="K60" s="27" t="s">
        <v>51</v>
      </c>
      <c r="L60" s="28" t="s">
        <v>38</v>
      </c>
      <c r="M60" s="29" t="s">
        <v>35</v>
      </c>
      <c r="N60" s="30">
        <v>27735</v>
      </c>
      <c r="O60" s="31">
        <v>76900</v>
      </c>
    </row>
    <row r="61" spans="2:15" ht="21.75" customHeight="1" x14ac:dyDescent="0.45">
      <c r="B61" s="35"/>
      <c r="C61" s="1" t="s">
        <v>52</v>
      </c>
      <c r="J61" s="33"/>
      <c r="K61" s="27" t="s">
        <v>53</v>
      </c>
      <c r="L61" s="28" t="s">
        <v>34</v>
      </c>
      <c r="M61" s="29" t="s">
        <v>39</v>
      </c>
      <c r="N61" s="30">
        <v>25262</v>
      </c>
      <c r="O61" s="31">
        <v>13900</v>
      </c>
    </row>
    <row r="62" spans="2:15" ht="21.75" customHeight="1" x14ac:dyDescent="0.45">
      <c r="B62" s="35"/>
      <c r="J62" s="33"/>
      <c r="K62" s="27" t="s">
        <v>54</v>
      </c>
      <c r="L62" s="28" t="s">
        <v>38</v>
      </c>
      <c r="M62" s="29" t="s">
        <v>42</v>
      </c>
      <c r="N62" s="30">
        <v>19787</v>
      </c>
      <c r="O62" s="31">
        <v>57800</v>
      </c>
    </row>
    <row r="63" spans="2:15" ht="21.75" customHeight="1" x14ac:dyDescent="0.45">
      <c r="B63" s="35"/>
      <c r="J63" s="33"/>
      <c r="K63" s="27" t="s">
        <v>55</v>
      </c>
      <c r="L63" s="28" t="s">
        <v>38</v>
      </c>
      <c r="M63" s="29" t="s">
        <v>42</v>
      </c>
      <c r="N63" s="30">
        <v>17733</v>
      </c>
      <c r="O63" s="31">
        <v>100000</v>
      </c>
    </row>
    <row r="64" spans="2:15" ht="21.75" customHeight="1" x14ac:dyDescent="0.45">
      <c r="B64" s="35"/>
      <c r="J64" s="33"/>
      <c r="K64" s="27" t="s">
        <v>56</v>
      </c>
      <c r="L64" s="28" t="s">
        <v>38</v>
      </c>
      <c r="M64" s="29" t="s">
        <v>35</v>
      </c>
      <c r="N64" s="30">
        <v>18362</v>
      </c>
      <c r="O64" s="31">
        <v>156800</v>
      </c>
    </row>
    <row r="65" spans="2:15" ht="21.75" customHeight="1" x14ac:dyDescent="0.45">
      <c r="B65" s="35"/>
      <c r="J65" s="33"/>
      <c r="K65" s="27" t="s">
        <v>57</v>
      </c>
      <c r="L65" s="28" t="s">
        <v>34</v>
      </c>
      <c r="M65" s="29" t="s">
        <v>39</v>
      </c>
      <c r="N65" s="30">
        <v>27028</v>
      </c>
      <c r="O65" s="31">
        <v>83200</v>
      </c>
    </row>
    <row r="66" spans="2:15" ht="21.75" customHeight="1" x14ac:dyDescent="0.45">
      <c r="B66" s="35"/>
      <c r="J66" s="33"/>
      <c r="K66" s="27" t="s">
        <v>58</v>
      </c>
      <c r="L66" s="28" t="s">
        <v>38</v>
      </c>
      <c r="M66" s="29" t="s">
        <v>39</v>
      </c>
      <c r="N66" s="30">
        <v>24904</v>
      </c>
      <c r="O66" s="31">
        <v>8700</v>
      </c>
    </row>
    <row r="67" spans="2:15" ht="21.75" customHeight="1" x14ac:dyDescent="0.45">
      <c r="B67" s="35"/>
      <c r="J67" s="33"/>
      <c r="K67" s="27" t="s">
        <v>59</v>
      </c>
      <c r="L67" s="28" t="s">
        <v>38</v>
      </c>
      <c r="M67" s="29" t="s">
        <v>39</v>
      </c>
      <c r="N67" s="30">
        <v>21803</v>
      </c>
      <c r="O67" s="31">
        <v>91800</v>
      </c>
    </row>
    <row r="68" spans="2:15" ht="21.75" customHeight="1" x14ac:dyDescent="0.45">
      <c r="J68" s="33"/>
      <c r="K68" s="27" t="s">
        <v>60</v>
      </c>
      <c r="L68" s="28" t="s">
        <v>34</v>
      </c>
      <c r="M68" s="29" t="s">
        <v>35</v>
      </c>
      <c r="N68" s="30">
        <v>19400</v>
      </c>
      <c r="O68" s="31">
        <v>236700</v>
      </c>
    </row>
    <row r="69" spans="2:15" ht="21.75" customHeight="1" x14ac:dyDescent="0.45">
      <c r="J69" s="33"/>
      <c r="K69" s="27" t="s">
        <v>61</v>
      </c>
      <c r="L69" s="28" t="s">
        <v>38</v>
      </c>
      <c r="M69" s="29" t="s">
        <v>42</v>
      </c>
      <c r="N69" s="30">
        <v>24363</v>
      </c>
      <c r="O69" s="31">
        <v>371200</v>
      </c>
    </row>
    <row r="70" spans="2:15" ht="21.75" customHeight="1" x14ac:dyDescent="0.45">
      <c r="J70" s="33"/>
      <c r="K70" s="27" t="s">
        <v>62</v>
      </c>
      <c r="L70" s="28" t="s">
        <v>38</v>
      </c>
      <c r="M70" s="29" t="s">
        <v>39</v>
      </c>
      <c r="N70" s="30">
        <v>19467</v>
      </c>
      <c r="O70" s="31">
        <v>78000</v>
      </c>
    </row>
    <row r="71" spans="2:15" ht="21.75" customHeight="1" x14ac:dyDescent="0.45">
      <c r="J71" s="33"/>
      <c r="K71" s="27" t="s">
        <v>63</v>
      </c>
      <c r="L71" s="28" t="s">
        <v>38</v>
      </c>
      <c r="M71" s="29" t="s">
        <v>35</v>
      </c>
      <c r="N71" s="30">
        <v>29085</v>
      </c>
      <c r="O71" s="31">
        <v>9800</v>
      </c>
    </row>
    <row r="72" spans="2:15" ht="21.75" customHeight="1" x14ac:dyDescent="0.45">
      <c r="C72" s="1" t="s">
        <v>64</v>
      </c>
      <c r="J72" s="33"/>
      <c r="K72" s="27" t="s">
        <v>65</v>
      </c>
      <c r="L72" s="28" t="s">
        <v>34</v>
      </c>
      <c r="M72" s="29" t="s">
        <v>39</v>
      </c>
      <c r="N72" s="30">
        <v>27767</v>
      </c>
      <c r="O72" s="31">
        <v>23800</v>
      </c>
    </row>
    <row r="73" spans="2:15" ht="21.75" customHeight="1" thickBot="1" x14ac:dyDescent="0.5">
      <c r="J73" s="33"/>
      <c r="K73" s="36" t="s">
        <v>66</v>
      </c>
      <c r="L73" s="37" t="s">
        <v>38</v>
      </c>
      <c r="M73" s="38" t="s">
        <v>39</v>
      </c>
      <c r="N73" s="39">
        <v>29258</v>
      </c>
      <c r="O73" s="40">
        <v>89000</v>
      </c>
    </row>
    <row r="74" spans="2:15" ht="21.75" customHeight="1" thickBot="1" x14ac:dyDescent="0.5">
      <c r="J74" s="33"/>
      <c r="N74" s="41" t="s">
        <v>67</v>
      </c>
      <c r="O74" s="42">
        <f>SUM(O54:O73)</f>
        <v>2477000</v>
      </c>
    </row>
    <row r="75" spans="2:15" ht="21.75" customHeight="1" x14ac:dyDescent="0.45">
      <c r="C75" s="2" t="s">
        <v>68</v>
      </c>
      <c r="G75" s="16"/>
      <c r="J75" s="33"/>
    </row>
    <row r="76" spans="2:15" ht="21.75" customHeight="1" x14ac:dyDescent="0.45">
      <c r="F76" s="20" t="s">
        <v>69</v>
      </c>
      <c r="G76" s="21">
        <f>SUMIF(L54:L73,L62,O54:O73)</f>
        <v>1403500</v>
      </c>
    </row>
    <row r="80" spans="2:15" ht="21.75" customHeight="1" x14ac:dyDescent="0.45">
      <c r="B80" s="119" t="s">
        <v>70</v>
      </c>
      <c r="C80" s="120"/>
      <c r="D80" s="125" t="s">
        <v>71</v>
      </c>
      <c r="E80" s="125"/>
      <c r="F80" s="125"/>
      <c r="G80" s="125"/>
      <c r="H80" s="126"/>
    </row>
    <row r="81" spans="2:18" ht="21.75" customHeight="1" x14ac:dyDescent="0.45">
      <c r="B81" s="121"/>
      <c r="C81" s="122"/>
      <c r="D81" s="127"/>
      <c r="E81" s="127"/>
      <c r="F81" s="127"/>
      <c r="G81" s="127"/>
      <c r="H81" s="128"/>
    </row>
    <row r="82" spans="2:18" ht="21.75" customHeight="1" x14ac:dyDescent="0.45">
      <c r="B82" s="121"/>
      <c r="C82" s="122"/>
      <c r="D82" s="127"/>
      <c r="E82" s="127"/>
      <c r="F82" s="127"/>
      <c r="G82" s="127"/>
      <c r="H82" s="128"/>
    </row>
    <row r="83" spans="2:18" ht="21.75" customHeight="1" x14ac:dyDescent="0.45">
      <c r="B83" s="121"/>
      <c r="C83" s="122"/>
      <c r="D83" s="127"/>
      <c r="E83" s="127"/>
      <c r="F83" s="127"/>
      <c r="G83" s="127"/>
      <c r="H83" s="128"/>
    </row>
    <row r="84" spans="2:18" ht="21.75" customHeight="1" thickBot="1" x14ac:dyDescent="0.5">
      <c r="B84" s="123"/>
      <c r="C84" s="124"/>
      <c r="D84" s="129"/>
      <c r="E84" s="129"/>
      <c r="F84" s="129"/>
      <c r="G84" s="129"/>
      <c r="H84" s="130"/>
    </row>
    <row r="85" spans="2:18" ht="233.25" customHeight="1" thickTop="1" x14ac:dyDescent="0.45"/>
    <row r="87" spans="2:18" ht="21.75" customHeight="1" x14ac:dyDescent="0.45">
      <c r="B87" s="149" t="s">
        <v>72</v>
      </c>
      <c r="C87" s="150"/>
      <c r="D87" s="150"/>
      <c r="E87" s="150"/>
      <c r="J87" s="149" t="s">
        <v>72</v>
      </c>
      <c r="K87" s="150"/>
      <c r="L87" s="150"/>
      <c r="M87" s="150"/>
    </row>
    <row r="90" spans="2:18" ht="21.75" customHeight="1" x14ac:dyDescent="0.45">
      <c r="C90" s="1" t="s">
        <v>73</v>
      </c>
      <c r="K90" s="1" t="s">
        <v>73</v>
      </c>
    </row>
    <row r="92" spans="2:18" ht="21.75" customHeight="1" x14ac:dyDescent="0.45">
      <c r="B92" s="1" t="s">
        <v>74</v>
      </c>
    </row>
    <row r="93" spans="2:18" ht="21.75" customHeight="1" x14ac:dyDescent="0.45">
      <c r="B93" s="1" t="s">
        <v>75</v>
      </c>
    </row>
    <row r="94" spans="2:18" ht="21.75" customHeight="1" x14ac:dyDescent="0.45">
      <c r="K94" s="43" t="s">
        <v>28</v>
      </c>
      <c r="L94" s="43" t="s">
        <v>31</v>
      </c>
      <c r="M94" s="168" t="s">
        <v>76</v>
      </c>
      <c r="N94" s="169"/>
      <c r="O94" s="169"/>
      <c r="P94" s="169"/>
      <c r="Q94" s="169"/>
      <c r="R94" s="169"/>
    </row>
    <row r="95" spans="2:18" ht="21.75" customHeight="1" x14ac:dyDescent="0.45">
      <c r="K95" s="45" t="s">
        <v>34</v>
      </c>
      <c r="L95" s="163"/>
      <c r="M95" s="170" t="s">
        <v>122</v>
      </c>
      <c r="N95" s="169"/>
      <c r="O95" s="169"/>
      <c r="P95" s="169"/>
      <c r="Q95" s="169"/>
      <c r="R95" s="169"/>
    </row>
    <row r="96" spans="2:18" ht="21.75" customHeight="1" x14ac:dyDescent="0.45">
      <c r="K96" s="45" t="s">
        <v>38</v>
      </c>
      <c r="L96" s="163"/>
      <c r="M96" s="170" t="s">
        <v>124</v>
      </c>
      <c r="N96" s="169"/>
      <c r="O96" s="169"/>
      <c r="P96" s="169"/>
      <c r="Q96" s="169"/>
      <c r="R96" s="169"/>
    </row>
    <row r="97" spans="2:18" ht="21.75" customHeight="1" x14ac:dyDescent="0.45">
      <c r="K97" s="45" t="s">
        <v>67</v>
      </c>
      <c r="L97" s="16"/>
      <c r="M97" s="170" t="s">
        <v>123</v>
      </c>
      <c r="N97" s="169"/>
      <c r="O97" s="169"/>
      <c r="P97" s="169"/>
      <c r="Q97" s="169"/>
      <c r="R97" s="169"/>
    </row>
    <row r="98" spans="2:18" ht="21.75" customHeight="1" x14ac:dyDescent="0.45">
      <c r="B98" s="46" t="s">
        <v>78</v>
      </c>
      <c r="C98" s="43" t="s">
        <v>28</v>
      </c>
      <c r="D98" s="43" t="s">
        <v>31</v>
      </c>
    </row>
    <row r="99" spans="2:18" ht="21.75" customHeight="1" x14ac:dyDescent="0.45">
      <c r="C99" s="45" t="s">
        <v>34</v>
      </c>
      <c r="D99" s="163">
        <f>SUMIF($L$103:$L$122,C99,$O$103:$O$122)</f>
        <v>1073500</v>
      </c>
      <c r="N99" s="1" t="s">
        <v>77</v>
      </c>
    </row>
    <row r="100" spans="2:18" ht="21.75" customHeight="1" x14ac:dyDescent="0.45">
      <c r="C100" s="45" t="s">
        <v>38</v>
      </c>
      <c r="D100" s="163">
        <f>SUMIF($L$103:$L$122,C100,$O$103:$O$122)</f>
        <v>1403500</v>
      </c>
    </row>
    <row r="101" spans="2:18" ht="21.75" customHeight="1" thickBot="1" x14ac:dyDescent="0.5">
      <c r="C101" s="45" t="s">
        <v>67</v>
      </c>
      <c r="D101" s="16">
        <f>SUM(D99:D100)</f>
        <v>2477000</v>
      </c>
      <c r="K101" s="1" t="s">
        <v>25</v>
      </c>
    </row>
    <row r="102" spans="2:18" ht="21.75" customHeight="1" thickBot="1" x14ac:dyDescent="0.5">
      <c r="K102" s="17" t="s">
        <v>27</v>
      </c>
      <c r="L102" s="18" t="s">
        <v>28</v>
      </c>
      <c r="M102" s="18" t="s">
        <v>29</v>
      </c>
      <c r="N102" s="18" t="s">
        <v>30</v>
      </c>
      <c r="O102" s="19" t="s">
        <v>31</v>
      </c>
    </row>
    <row r="103" spans="2:18" ht="21.75" customHeight="1" thickTop="1" x14ac:dyDescent="0.45">
      <c r="K103" s="157" t="s">
        <v>33</v>
      </c>
      <c r="L103" s="160" t="s">
        <v>34</v>
      </c>
      <c r="M103" s="153" t="s">
        <v>35</v>
      </c>
      <c r="N103" s="154">
        <v>20581</v>
      </c>
      <c r="O103" s="165">
        <v>120800</v>
      </c>
    </row>
    <row r="104" spans="2:18" ht="21.75" customHeight="1" x14ac:dyDescent="0.45">
      <c r="K104" s="158" t="s">
        <v>37</v>
      </c>
      <c r="L104" s="161" t="s">
        <v>38</v>
      </c>
      <c r="M104" s="29" t="s">
        <v>39</v>
      </c>
      <c r="N104" s="30">
        <v>28731</v>
      </c>
      <c r="O104" s="166">
        <v>56000</v>
      </c>
    </row>
    <row r="105" spans="2:18" ht="21.75" customHeight="1" x14ac:dyDescent="0.45">
      <c r="K105" s="158" t="s">
        <v>41</v>
      </c>
      <c r="L105" s="161" t="s">
        <v>38</v>
      </c>
      <c r="M105" s="29" t="s">
        <v>42</v>
      </c>
      <c r="N105" s="30">
        <v>24643</v>
      </c>
      <c r="O105" s="166">
        <v>98500</v>
      </c>
    </row>
    <row r="106" spans="2:18" ht="21.75" customHeight="1" x14ac:dyDescent="0.45">
      <c r="K106" s="158" t="s">
        <v>45</v>
      </c>
      <c r="L106" s="161" t="s">
        <v>38</v>
      </c>
      <c r="M106" s="29" t="s">
        <v>39</v>
      </c>
      <c r="N106" s="30">
        <v>21825</v>
      </c>
      <c r="O106" s="166">
        <v>209000</v>
      </c>
    </row>
    <row r="107" spans="2:18" ht="21.75" customHeight="1" x14ac:dyDescent="0.45">
      <c r="K107" s="158" t="s">
        <v>47</v>
      </c>
      <c r="L107" s="161" t="s">
        <v>34</v>
      </c>
      <c r="M107" s="29" t="s">
        <v>42</v>
      </c>
      <c r="N107" s="30">
        <v>22968</v>
      </c>
      <c r="O107" s="166">
        <v>4800</v>
      </c>
    </row>
    <row r="108" spans="2:18" ht="21.75" customHeight="1" x14ac:dyDescent="0.45">
      <c r="K108" s="158" t="s">
        <v>49</v>
      </c>
      <c r="L108" s="161" t="s">
        <v>34</v>
      </c>
      <c r="M108" s="29" t="s">
        <v>39</v>
      </c>
      <c r="N108" s="30">
        <v>25781</v>
      </c>
      <c r="O108" s="166">
        <v>590300</v>
      </c>
    </row>
    <row r="109" spans="2:18" ht="21.75" customHeight="1" x14ac:dyDescent="0.45">
      <c r="K109" s="158" t="s">
        <v>51</v>
      </c>
      <c r="L109" s="161" t="s">
        <v>38</v>
      </c>
      <c r="M109" s="29" t="s">
        <v>35</v>
      </c>
      <c r="N109" s="30">
        <v>27735</v>
      </c>
      <c r="O109" s="166">
        <v>76900</v>
      </c>
    </row>
    <row r="110" spans="2:18" ht="21.75" customHeight="1" x14ac:dyDescent="0.45">
      <c r="K110" s="158" t="s">
        <v>53</v>
      </c>
      <c r="L110" s="161" t="s">
        <v>34</v>
      </c>
      <c r="M110" s="29" t="s">
        <v>39</v>
      </c>
      <c r="N110" s="30">
        <v>25262</v>
      </c>
      <c r="O110" s="166">
        <v>13900</v>
      </c>
    </row>
    <row r="111" spans="2:18" ht="21.75" customHeight="1" x14ac:dyDescent="0.45">
      <c r="K111" s="158" t="s">
        <v>54</v>
      </c>
      <c r="L111" s="161" t="s">
        <v>38</v>
      </c>
      <c r="M111" s="29" t="s">
        <v>42</v>
      </c>
      <c r="N111" s="30">
        <v>19787</v>
      </c>
      <c r="O111" s="166">
        <v>57800</v>
      </c>
    </row>
    <row r="112" spans="2:18" ht="21.75" customHeight="1" x14ac:dyDescent="0.45">
      <c r="K112" s="158" t="s">
        <v>55</v>
      </c>
      <c r="L112" s="161" t="s">
        <v>38</v>
      </c>
      <c r="M112" s="29" t="s">
        <v>42</v>
      </c>
      <c r="N112" s="30">
        <v>17733</v>
      </c>
      <c r="O112" s="166">
        <v>100000</v>
      </c>
    </row>
    <row r="113" spans="3:15" ht="21.75" customHeight="1" x14ac:dyDescent="0.45">
      <c r="K113" s="158" t="s">
        <v>56</v>
      </c>
      <c r="L113" s="161" t="s">
        <v>38</v>
      </c>
      <c r="M113" s="29" t="s">
        <v>35</v>
      </c>
      <c r="N113" s="30">
        <v>18362</v>
      </c>
      <c r="O113" s="166">
        <v>156800</v>
      </c>
    </row>
    <row r="114" spans="3:15" ht="21.75" customHeight="1" x14ac:dyDescent="0.45">
      <c r="K114" s="158" t="s">
        <v>57</v>
      </c>
      <c r="L114" s="161" t="s">
        <v>34</v>
      </c>
      <c r="M114" s="29" t="s">
        <v>39</v>
      </c>
      <c r="N114" s="30">
        <v>27028</v>
      </c>
      <c r="O114" s="166">
        <v>83200</v>
      </c>
    </row>
    <row r="115" spans="3:15" ht="21.75" customHeight="1" x14ac:dyDescent="0.45">
      <c r="K115" s="158" t="s">
        <v>58</v>
      </c>
      <c r="L115" s="161" t="s">
        <v>38</v>
      </c>
      <c r="M115" s="29" t="s">
        <v>39</v>
      </c>
      <c r="N115" s="30">
        <v>24904</v>
      </c>
      <c r="O115" s="166">
        <v>8700</v>
      </c>
    </row>
    <row r="116" spans="3:15" ht="21.75" customHeight="1" x14ac:dyDescent="0.45">
      <c r="K116" s="158" t="s">
        <v>59</v>
      </c>
      <c r="L116" s="161" t="s">
        <v>38</v>
      </c>
      <c r="M116" s="29" t="s">
        <v>39</v>
      </c>
      <c r="N116" s="30">
        <v>21803</v>
      </c>
      <c r="O116" s="166">
        <v>91800</v>
      </c>
    </row>
    <row r="117" spans="3:15" ht="21.75" customHeight="1" x14ac:dyDescent="0.45">
      <c r="K117" s="158" t="s">
        <v>60</v>
      </c>
      <c r="L117" s="161" t="s">
        <v>34</v>
      </c>
      <c r="M117" s="29" t="s">
        <v>35</v>
      </c>
      <c r="N117" s="30">
        <v>19400</v>
      </c>
      <c r="O117" s="166">
        <v>236700</v>
      </c>
    </row>
    <row r="118" spans="3:15" ht="21.75" customHeight="1" x14ac:dyDescent="0.45">
      <c r="K118" s="158" t="s">
        <v>61</v>
      </c>
      <c r="L118" s="161" t="s">
        <v>38</v>
      </c>
      <c r="M118" s="29" t="s">
        <v>42</v>
      </c>
      <c r="N118" s="30">
        <v>24363</v>
      </c>
      <c r="O118" s="166">
        <v>371200</v>
      </c>
    </row>
    <row r="119" spans="3:15" ht="21.75" customHeight="1" x14ac:dyDescent="0.45">
      <c r="K119" s="158" t="s">
        <v>62</v>
      </c>
      <c r="L119" s="161" t="s">
        <v>38</v>
      </c>
      <c r="M119" s="29" t="s">
        <v>39</v>
      </c>
      <c r="N119" s="30">
        <v>19467</v>
      </c>
      <c r="O119" s="166">
        <v>78000</v>
      </c>
    </row>
    <row r="120" spans="3:15" ht="21.75" customHeight="1" x14ac:dyDescent="0.45">
      <c r="K120" s="158" t="s">
        <v>63</v>
      </c>
      <c r="L120" s="161" t="s">
        <v>38</v>
      </c>
      <c r="M120" s="29" t="s">
        <v>35</v>
      </c>
      <c r="N120" s="30">
        <v>29085</v>
      </c>
      <c r="O120" s="166">
        <v>9800</v>
      </c>
    </row>
    <row r="121" spans="3:15" ht="21.75" customHeight="1" x14ac:dyDescent="0.45">
      <c r="K121" s="158" t="s">
        <v>65</v>
      </c>
      <c r="L121" s="161" t="s">
        <v>34</v>
      </c>
      <c r="M121" s="29" t="s">
        <v>39</v>
      </c>
      <c r="N121" s="30">
        <v>27767</v>
      </c>
      <c r="O121" s="166">
        <v>23800</v>
      </c>
    </row>
    <row r="122" spans="3:15" ht="21.75" customHeight="1" thickBot="1" x14ac:dyDescent="0.5">
      <c r="K122" s="159" t="s">
        <v>66</v>
      </c>
      <c r="L122" s="162" t="s">
        <v>38</v>
      </c>
      <c r="M122" s="155" t="s">
        <v>39</v>
      </c>
      <c r="N122" s="156">
        <v>29258</v>
      </c>
      <c r="O122" s="167">
        <v>89000</v>
      </c>
    </row>
    <row r="123" spans="3:15" ht="21.75" customHeight="1" thickBot="1" x14ac:dyDescent="0.5">
      <c r="N123" s="151" t="s">
        <v>67</v>
      </c>
      <c r="O123" s="152">
        <f>SUM(O103:O122)</f>
        <v>2477000</v>
      </c>
    </row>
    <row r="126" spans="3:15" ht="21.75" customHeight="1" x14ac:dyDescent="0.45">
      <c r="C126" s="2" t="s">
        <v>79</v>
      </c>
    </row>
    <row r="128" spans="3:15" ht="21.75" customHeight="1" thickBot="1" x14ac:dyDescent="0.5">
      <c r="C128" s="47" t="s">
        <v>80</v>
      </c>
      <c r="D128" s="48" t="s">
        <v>31</v>
      </c>
      <c r="K128" s="47" t="s">
        <v>80</v>
      </c>
      <c r="L128" s="48" t="s">
        <v>31</v>
      </c>
      <c r="M128" s="49" t="s">
        <v>76</v>
      </c>
    </row>
    <row r="129" spans="3:13" ht="21.75" customHeight="1" thickTop="1" x14ac:dyDescent="0.45">
      <c r="C129" s="50" t="s">
        <v>81</v>
      </c>
      <c r="D129" s="51">
        <f>SUMIF($M$103:$M$122,C129,$O$103:$O$122)</f>
        <v>601000</v>
      </c>
      <c r="K129" s="50" t="s">
        <v>81</v>
      </c>
      <c r="L129" s="52"/>
      <c r="M129" s="53" t="s">
        <v>82</v>
      </c>
    </row>
    <row r="130" spans="3:13" ht="21.75" customHeight="1" x14ac:dyDescent="0.45">
      <c r="C130" s="54" t="s">
        <v>83</v>
      </c>
      <c r="D130" s="55">
        <f>SUMIF($M$103:$M$122,C130,$O$103:$O$122)</f>
        <v>1243700</v>
      </c>
      <c r="K130" s="54" t="s">
        <v>83</v>
      </c>
      <c r="L130" s="56"/>
      <c r="M130" s="53" t="s">
        <v>84</v>
      </c>
    </row>
    <row r="131" spans="3:13" ht="21.75" customHeight="1" x14ac:dyDescent="0.45">
      <c r="C131" s="54" t="s">
        <v>85</v>
      </c>
      <c r="D131" s="55">
        <f>SUMIF($M$103:$M$122,C131,$O$103:$O$122)</f>
        <v>632300</v>
      </c>
      <c r="K131" s="54" t="s">
        <v>85</v>
      </c>
      <c r="L131" s="56"/>
      <c r="M131" s="53" t="s">
        <v>86</v>
      </c>
    </row>
    <row r="132" spans="3:13" ht="21.75" customHeight="1" x14ac:dyDescent="0.45">
      <c r="C132" s="57" t="s">
        <v>87</v>
      </c>
      <c r="D132" s="58">
        <f>SUMIF($M$103:$M$122,C132,$O$103:$O$122)</f>
        <v>0</v>
      </c>
      <c r="K132" s="57" t="s">
        <v>87</v>
      </c>
      <c r="L132" s="59"/>
      <c r="M132" s="44"/>
    </row>
    <row r="133" spans="3:13" ht="21.75" customHeight="1" x14ac:dyDescent="0.45">
      <c r="C133" s="60" t="s">
        <v>67</v>
      </c>
      <c r="D133" s="61">
        <f>SUM(D129:D132)</f>
        <v>2477000</v>
      </c>
      <c r="K133" s="60" t="s">
        <v>67</v>
      </c>
      <c r="L133" s="62"/>
      <c r="M133" s="14"/>
    </row>
    <row r="134" spans="3:13" ht="21.75" customHeight="1" x14ac:dyDescent="0.45">
      <c r="C134" s="63" t="s">
        <v>88</v>
      </c>
      <c r="D134" s="64">
        <f>AVERAGE(D129:D132)</f>
        <v>619250</v>
      </c>
      <c r="K134" s="63" t="s">
        <v>88</v>
      </c>
      <c r="L134" s="65"/>
      <c r="M134" s="14"/>
    </row>
    <row r="135" spans="3:13" ht="21.75" customHeight="1" x14ac:dyDescent="0.45">
      <c r="C135" s="66" t="s">
        <v>89</v>
      </c>
      <c r="D135" s="67">
        <f>MAX(D129:D132)</f>
        <v>1243700</v>
      </c>
      <c r="K135" s="66" t="s">
        <v>89</v>
      </c>
      <c r="L135" s="68"/>
    </row>
    <row r="138" spans="3:13" ht="21.75" customHeight="1" x14ac:dyDescent="0.45">
      <c r="K138" s="2" t="s">
        <v>90</v>
      </c>
    </row>
    <row r="139" spans="3:13" ht="21.75" customHeight="1" x14ac:dyDescent="0.45">
      <c r="C139" s="2" t="s">
        <v>90</v>
      </c>
    </row>
    <row r="145" spans="3:16" ht="21.75" customHeight="1" x14ac:dyDescent="0.45">
      <c r="H145" s="69"/>
    </row>
    <row r="146" spans="3:16" ht="21.75" customHeight="1" x14ac:dyDescent="0.45">
      <c r="E146" s="2" t="s">
        <v>91</v>
      </c>
      <c r="F146" s="70"/>
      <c r="H146" s="69"/>
      <c r="J146" s="2"/>
      <c r="N146" s="70"/>
    </row>
    <row r="147" spans="3:16" ht="21.75" customHeight="1" x14ac:dyDescent="0.45">
      <c r="G147" s="71">
        <f>SUMIF($D$153:$D$164,"&gt;=100000",$D$153:$D$164)</f>
        <v>4310000</v>
      </c>
      <c r="H147" s="69"/>
      <c r="L147" s="72"/>
      <c r="N147" s="70"/>
    </row>
    <row r="148" spans="3:16" ht="21.75" customHeight="1" x14ac:dyDescent="0.45">
      <c r="G148" s="73"/>
      <c r="H148" s="69"/>
      <c r="O148" s="74"/>
    </row>
    <row r="149" spans="3:16" ht="21.75" customHeight="1" x14ac:dyDescent="0.45">
      <c r="E149" s="2" t="s">
        <v>92</v>
      </c>
      <c r="G149" s="73"/>
      <c r="H149" s="69"/>
      <c r="J149" s="2"/>
      <c r="O149" s="74"/>
    </row>
    <row r="150" spans="3:16" ht="21.75" customHeight="1" x14ac:dyDescent="0.45">
      <c r="G150" s="71">
        <f>SUMIF($D$153:$D$164,"&lt;100000",$D$153:$D$164)</f>
        <v>130000</v>
      </c>
      <c r="H150" s="69"/>
      <c r="L150" s="72"/>
    </row>
    <row r="151" spans="3:16" ht="21.75" customHeight="1" thickBot="1" x14ac:dyDescent="0.5">
      <c r="G151" s="74"/>
      <c r="H151" s="69"/>
    </row>
    <row r="152" spans="3:16" ht="21.75" customHeight="1" thickTop="1" thickBot="1" x14ac:dyDescent="0.5">
      <c r="C152" s="75" t="s">
        <v>93</v>
      </c>
      <c r="D152" s="76" t="s">
        <v>94</v>
      </c>
      <c r="E152" s="77" t="s">
        <v>95</v>
      </c>
      <c r="G152" s="74"/>
      <c r="H152" s="69"/>
      <c r="N152" s="4"/>
      <c r="O152" s="4"/>
      <c r="P152" s="4"/>
    </row>
    <row r="153" spans="3:16" ht="21.75" customHeight="1" x14ac:dyDescent="0.45">
      <c r="C153" s="78" t="s">
        <v>96</v>
      </c>
      <c r="D153" s="79">
        <v>1200000</v>
      </c>
      <c r="E153" s="80"/>
      <c r="G153" s="74"/>
      <c r="H153" s="69"/>
      <c r="O153" s="81"/>
      <c r="P153" s="82"/>
    </row>
    <row r="154" spans="3:16" ht="21.75" customHeight="1" x14ac:dyDescent="0.45">
      <c r="C154" s="83" t="s">
        <v>97</v>
      </c>
      <c r="D154" s="84">
        <v>1000000</v>
      </c>
      <c r="E154" s="85"/>
      <c r="G154" s="74"/>
      <c r="H154" s="69"/>
      <c r="O154" s="81"/>
      <c r="P154" s="82"/>
    </row>
    <row r="155" spans="3:16" ht="21.75" customHeight="1" x14ac:dyDescent="0.45">
      <c r="C155" s="83" t="s">
        <v>98</v>
      </c>
      <c r="D155" s="84">
        <v>560000</v>
      </c>
      <c r="E155" s="85"/>
      <c r="G155" s="74"/>
      <c r="H155" s="69"/>
      <c r="O155" s="81"/>
      <c r="P155" s="82"/>
    </row>
    <row r="156" spans="3:16" ht="21.75" customHeight="1" x14ac:dyDescent="0.45">
      <c r="C156" s="83" t="s">
        <v>99</v>
      </c>
      <c r="D156" s="84">
        <v>670000</v>
      </c>
      <c r="E156" s="85"/>
      <c r="G156" s="74"/>
      <c r="H156" s="69"/>
      <c r="O156" s="81"/>
      <c r="P156" s="82"/>
    </row>
    <row r="157" spans="3:16" ht="21.75" customHeight="1" x14ac:dyDescent="0.45">
      <c r="C157" s="83" t="s">
        <v>100</v>
      </c>
      <c r="D157" s="84">
        <v>250000</v>
      </c>
      <c r="E157" s="85"/>
      <c r="G157" s="86"/>
      <c r="H157" s="4"/>
      <c r="O157" s="81"/>
      <c r="P157" s="82"/>
    </row>
    <row r="158" spans="3:16" ht="21.75" customHeight="1" x14ac:dyDescent="0.45">
      <c r="C158" s="83" t="s">
        <v>101</v>
      </c>
      <c r="D158" s="84">
        <v>100000</v>
      </c>
      <c r="E158" s="85"/>
      <c r="G158" s="4"/>
      <c r="H158" s="4"/>
      <c r="O158" s="81"/>
      <c r="P158" s="82"/>
    </row>
    <row r="159" spans="3:16" ht="21.75" customHeight="1" x14ac:dyDescent="0.45">
      <c r="C159" s="83" t="s">
        <v>102</v>
      </c>
      <c r="D159" s="84">
        <v>36000</v>
      </c>
      <c r="E159" s="85"/>
      <c r="O159" s="81"/>
      <c r="P159" s="82"/>
    </row>
    <row r="160" spans="3:16" ht="21.75" customHeight="1" x14ac:dyDescent="0.45">
      <c r="C160" s="83" t="s">
        <v>103</v>
      </c>
      <c r="D160" s="84">
        <v>67000</v>
      </c>
      <c r="E160" s="85"/>
      <c r="O160" s="81"/>
      <c r="P160" s="82"/>
    </row>
    <row r="161" spans="3:16" ht="21.75" customHeight="1" x14ac:dyDescent="0.45">
      <c r="C161" s="83" t="s">
        <v>104</v>
      </c>
      <c r="D161" s="84">
        <v>150000</v>
      </c>
      <c r="E161" s="85"/>
      <c r="O161" s="81"/>
      <c r="P161" s="82"/>
    </row>
    <row r="162" spans="3:16" ht="21.75" customHeight="1" x14ac:dyDescent="0.45">
      <c r="C162" s="83" t="s">
        <v>105</v>
      </c>
      <c r="D162" s="84">
        <v>27000</v>
      </c>
      <c r="E162" s="85"/>
      <c r="O162" s="81"/>
      <c r="P162" s="82"/>
    </row>
    <row r="163" spans="3:16" ht="21.75" customHeight="1" x14ac:dyDescent="0.45">
      <c r="C163" s="83" t="s">
        <v>106</v>
      </c>
      <c r="D163" s="84">
        <v>130000</v>
      </c>
      <c r="E163" s="85"/>
      <c r="O163" s="81"/>
      <c r="P163" s="82"/>
    </row>
    <row r="164" spans="3:16" ht="21.75" customHeight="1" thickBot="1" x14ac:dyDescent="0.5">
      <c r="C164" s="87" t="s">
        <v>107</v>
      </c>
      <c r="D164" s="88">
        <v>250000</v>
      </c>
      <c r="E164" s="89"/>
      <c r="O164" s="81"/>
      <c r="P164" s="82"/>
    </row>
    <row r="165" spans="3:16" ht="21.75" customHeight="1" thickTop="1" thickBot="1" x14ac:dyDescent="0.5">
      <c r="C165" s="90" t="s">
        <v>67</v>
      </c>
      <c r="D165" s="91">
        <f>SUM(D153:D164)</f>
        <v>4440000</v>
      </c>
      <c r="E165" s="92"/>
      <c r="N165" s="4"/>
      <c r="O165" s="93"/>
      <c r="P165" s="82"/>
    </row>
    <row r="166" spans="3:16" ht="21.75" customHeight="1" thickBot="1" x14ac:dyDescent="0.5">
      <c r="C166" s="94" t="s">
        <v>108</v>
      </c>
      <c r="D166" s="95">
        <f>AVERAGE(D153:D164)</f>
        <v>370000</v>
      </c>
      <c r="E166" s="96" t="s">
        <v>109</v>
      </c>
      <c r="O166" s="81"/>
      <c r="P166" s="97"/>
    </row>
    <row r="167" spans="3:16" ht="21.75" customHeight="1" thickTop="1" x14ac:dyDescent="0.45"/>
    <row r="172" spans="3:16" ht="14.4" x14ac:dyDescent="0.45"/>
    <row r="173" spans="3:16" ht="21.75" hidden="1" customHeight="1" x14ac:dyDescent="0.45"/>
    <row r="174" spans="3:16" ht="21.75" hidden="1" customHeight="1" x14ac:dyDescent="0.45"/>
    <row r="175" spans="3:16" ht="21.75" hidden="1" customHeight="1" x14ac:dyDescent="0.45"/>
    <row r="176" spans="3:16" ht="21.75" hidden="1" customHeight="1" x14ac:dyDescent="0.45"/>
    <row r="177" spans="3:14" ht="21.75" hidden="1" customHeight="1" x14ac:dyDescent="0.45"/>
    <row r="178" spans="3:14" ht="15" hidden="1" customHeight="1" x14ac:dyDescent="0.45"/>
    <row r="179" spans="3:14" ht="15" hidden="1" customHeight="1" x14ac:dyDescent="0.45"/>
    <row r="180" spans="3:14" ht="15" hidden="1" customHeight="1" x14ac:dyDescent="0.45"/>
    <row r="181" spans="3:14" ht="15" hidden="1" customHeight="1" x14ac:dyDescent="0.45"/>
    <row r="182" spans="3:14" ht="15" hidden="1" customHeight="1" x14ac:dyDescent="0.45"/>
    <row r="183" spans="3:14" ht="21.75" hidden="1" customHeight="1" x14ac:dyDescent="0.45"/>
    <row r="184" spans="3:14" ht="14.4" x14ac:dyDescent="0.45"/>
    <row r="185" spans="3:14" ht="21.75" customHeight="1" x14ac:dyDescent="0.45">
      <c r="D185" s="32"/>
    </row>
    <row r="186" spans="3:14" ht="21.75" customHeight="1" x14ac:dyDescent="0.45">
      <c r="D186" s="32"/>
    </row>
    <row r="187" spans="3:14" ht="21.75" customHeight="1" x14ac:dyDescent="0.45">
      <c r="E187" s="32"/>
      <c r="F187" s="32"/>
      <c r="G187" s="32"/>
      <c r="H187" s="32"/>
      <c r="I187" s="32"/>
      <c r="J187" s="32"/>
      <c r="K187" s="32"/>
      <c r="L187" s="32"/>
      <c r="M187" s="98"/>
    </row>
    <row r="189" spans="3:14" ht="21.75" customHeight="1" thickBot="1" x14ac:dyDescent="0.5">
      <c r="C189" s="1" t="s">
        <v>110</v>
      </c>
    </row>
    <row r="190" spans="3:14" ht="21.75" customHeight="1" thickTop="1" thickBot="1" x14ac:dyDescent="0.5">
      <c r="D190" s="1" t="s">
        <v>111</v>
      </c>
      <c r="K190" s="99" t="s">
        <v>93</v>
      </c>
      <c r="L190" s="100" t="s">
        <v>112</v>
      </c>
      <c r="M190" s="101" t="s">
        <v>94</v>
      </c>
      <c r="N190" s="102" t="s">
        <v>95</v>
      </c>
    </row>
    <row r="191" spans="3:14" ht="21.75" customHeight="1" x14ac:dyDescent="0.45">
      <c r="K191" s="78" t="s">
        <v>96</v>
      </c>
      <c r="L191" s="103" t="s">
        <v>113</v>
      </c>
      <c r="M191" s="104">
        <v>1200000</v>
      </c>
      <c r="N191" s="105">
        <f>M191/$D$165</f>
        <v>0.27027027027027029</v>
      </c>
    </row>
    <row r="192" spans="3:14" ht="21.75" customHeight="1" x14ac:dyDescent="0.45">
      <c r="C192" s="1" t="s">
        <v>114</v>
      </c>
      <c r="K192" s="83" t="s">
        <v>97</v>
      </c>
      <c r="L192" s="106" t="s">
        <v>113</v>
      </c>
      <c r="M192" s="107">
        <v>1000000</v>
      </c>
      <c r="N192" s="108">
        <f t="shared" ref="N192:N203" si="0">M192/$D$165</f>
        <v>0.22522522522522523</v>
      </c>
    </row>
    <row r="193" spans="3:14" ht="21.75" customHeight="1" x14ac:dyDescent="0.45">
      <c r="F193" s="16"/>
      <c r="K193" s="83" t="s">
        <v>98</v>
      </c>
      <c r="L193" s="106" t="s">
        <v>115</v>
      </c>
      <c r="M193" s="107">
        <v>560000</v>
      </c>
      <c r="N193" s="108">
        <f t="shared" si="0"/>
        <v>0.12612612612612611</v>
      </c>
    </row>
    <row r="194" spans="3:14" ht="21.75" customHeight="1" x14ac:dyDescent="0.45">
      <c r="E194" s="20" t="s">
        <v>116</v>
      </c>
      <c r="F194" s="21">
        <f>SUMIF(N192:N203,"&lt;0.05",M192:M203)</f>
        <v>510000</v>
      </c>
      <c r="K194" s="83" t="s">
        <v>99</v>
      </c>
      <c r="L194" s="106" t="s">
        <v>115</v>
      </c>
      <c r="M194" s="107">
        <v>670000</v>
      </c>
      <c r="N194" s="108">
        <f t="shared" si="0"/>
        <v>0.15090090090090091</v>
      </c>
    </row>
    <row r="195" spans="3:14" ht="21.75" customHeight="1" x14ac:dyDescent="0.45">
      <c r="F195" s="21"/>
      <c r="K195" s="83" t="s">
        <v>100</v>
      </c>
      <c r="L195" s="106" t="s">
        <v>115</v>
      </c>
      <c r="M195" s="107">
        <v>250000</v>
      </c>
      <c r="N195" s="108">
        <f t="shared" si="0"/>
        <v>5.6306306306306307E-2</v>
      </c>
    </row>
    <row r="196" spans="3:14" ht="21.75" customHeight="1" x14ac:dyDescent="0.45">
      <c r="K196" s="83" t="s">
        <v>117</v>
      </c>
      <c r="L196" s="106" t="s">
        <v>118</v>
      </c>
      <c r="M196" s="107">
        <v>100000</v>
      </c>
      <c r="N196" s="108">
        <f t="shared" si="0"/>
        <v>2.2522522522522521E-2</v>
      </c>
    </row>
    <row r="197" spans="3:14" ht="21.75" customHeight="1" x14ac:dyDescent="0.45">
      <c r="K197" s="83" t="s">
        <v>102</v>
      </c>
      <c r="L197" s="106" t="s">
        <v>118</v>
      </c>
      <c r="M197" s="107">
        <v>36000</v>
      </c>
      <c r="N197" s="108">
        <f t="shared" si="0"/>
        <v>8.1081081081081086E-3</v>
      </c>
    </row>
    <row r="198" spans="3:14" ht="21.75" customHeight="1" x14ac:dyDescent="0.45">
      <c r="C198" s="1" t="s">
        <v>119</v>
      </c>
      <c r="F198" s="21"/>
      <c r="K198" s="83" t="s">
        <v>103</v>
      </c>
      <c r="L198" s="106" t="s">
        <v>120</v>
      </c>
      <c r="M198" s="107">
        <v>67000</v>
      </c>
      <c r="N198" s="108">
        <f t="shared" si="0"/>
        <v>1.509009009009009E-2</v>
      </c>
    </row>
    <row r="199" spans="3:14" ht="21.75" customHeight="1" x14ac:dyDescent="0.45">
      <c r="F199" s="109"/>
      <c r="K199" s="83" t="s">
        <v>104</v>
      </c>
      <c r="L199" s="106" t="s">
        <v>113</v>
      </c>
      <c r="M199" s="107">
        <v>150000</v>
      </c>
      <c r="N199" s="108">
        <f t="shared" si="0"/>
        <v>3.3783783783783786E-2</v>
      </c>
    </row>
    <row r="200" spans="3:14" ht="21.75" customHeight="1" x14ac:dyDescent="0.45">
      <c r="E200" s="20" t="s">
        <v>116</v>
      </c>
      <c r="F200" s="110">
        <f>SUMIF(M191:M202,"&gt;=370000",M191:M202)</f>
        <v>3430000</v>
      </c>
      <c r="K200" s="83" t="s">
        <v>105</v>
      </c>
      <c r="L200" s="106" t="s">
        <v>118</v>
      </c>
      <c r="M200" s="107">
        <v>27000</v>
      </c>
      <c r="N200" s="108">
        <f t="shared" si="0"/>
        <v>6.0810810810810814E-3</v>
      </c>
    </row>
    <row r="201" spans="3:14" ht="21.75" customHeight="1" x14ac:dyDescent="0.45">
      <c r="K201" s="83" t="s">
        <v>106</v>
      </c>
      <c r="L201" s="106" t="s">
        <v>118</v>
      </c>
      <c r="M201" s="107">
        <v>130000</v>
      </c>
      <c r="N201" s="108">
        <f t="shared" si="0"/>
        <v>2.9279279279279279E-2</v>
      </c>
    </row>
    <row r="202" spans="3:14" ht="21.75" customHeight="1" thickBot="1" x14ac:dyDescent="0.5">
      <c r="K202" s="87" t="s">
        <v>107</v>
      </c>
      <c r="L202" s="111" t="s">
        <v>120</v>
      </c>
      <c r="M202" s="112">
        <v>250000</v>
      </c>
      <c r="N202" s="113">
        <f t="shared" si="0"/>
        <v>5.6306306306306307E-2</v>
      </c>
    </row>
    <row r="203" spans="3:14" ht="21.75" customHeight="1" thickTop="1" thickBot="1" x14ac:dyDescent="0.5">
      <c r="K203" s="90" t="s">
        <v>67</v>
      </c>
      <c r="L203" s="114"/>
      <c r="M203" s="115">
        <f>SUM(M191:M202)</f>
        <v>4440000</v>
      </c>
      <c r="N203" s="92">
        <f t="shared" si="0"/>
        <v>1</v>
      </c>
    </row>
    <row r="204" spans="3:14" ht="21.75" customHeight="1" thickBot="1" x14ac:dyDescent="0.5">
      <c r="C204" s="1" t="s">
        <v>121</v>
      </c>
      <c r="K204" s="94" t="s">
        <v>108</v>
      </c>
      <c r="L204" s="116"/>
      <c r="M204" s="164">
        <f>AVERAGE(M191:M202)</f>
        <v>370000</v>
      </c>
      <c r="N204" s="96" t="s">
        <v>109</v>
      </c>
    </row>
    <row r="205" spans="3:14" ht="21.75" customHeight="1" thickTop="1" x14ac:dyDescent="0.45"/>
    <row r="206" spans="3:14" ht="21.75" customHeight="1" x14ac:dyDescent="0.45">
      <c r="D206" s="43" t="s">
        <v>112</v>
      </c>
      <c r="E206" s="43" t="s">
        <v>94</v>
      </c>
      <c r="F206" s="117" t="s">
        <v>116</v>
      </c>
    </row>
    <row r="207" spans="3:14" ht="21.75" customHeight="1" x14ac:dyDescent="0.45">
      <c r="D207" s="118" t="s">
        <v>113</v>
      </c>
      <c r="E207" s="16"/>
      <c r="F207" s="21">
        <f>SUMIF($L$191:$L$202,D207,$M$191:$M$202)</f>
        <v>2350000</v>
      </c>
      <c r="N207" s="93"/>
    </row>
    <row r="208" spans="3:14" ht="21.75" customHeight="1" x14ac:dyDescent="0.45">
      <c r="D208" s="118" t="s">
        <v>115</v>
      </c>
      <c r="E208" s="16"/>
      <c r="F208" s="21">
        <f>SUMIF($L$191:$L$202,D208,$M$191:$M$202)</f>
        <v>1480000</v>
      </c>
    </row>
    <row r="209" spans="4:6" ht="21.75" customHeight="1" x14ac:dyDescent="0.45">
      <c r="D209" s="118" t="s">
        <v>118</v>
      </c>
      <c r="E209" s="16"/>
      <c r="F209" s="21">
        <f>SUMIF($L$191:$L$202,D209,$M$191:$M$202)</f>
        <v>293000</v>
      </c>
    </row>
    <row r="210" spans="4:6" ht="21.75" customHeight="1" x14ac:dyDescent="0.45">
      <c r="D210" s="118" t="s">
        <v>120</v>
      </c>
      <c r="E210" s="16"/>
      <c r="F210" s="21">
        <f>SUMIF($L$191:$L$202,D210,$M$191:$M$202)</f>
        <v>317000</v>
      </c>
    </row>
    <row r="211" spans="4:6" ht="21.75" customHeight="1" x14ac:dyDescent="0.45">
      <c r="F211" s="93"/>
    </row>
  </sheetData>
  <mergeCells count="10">
    <mergeCell ref="B80:C84"/>
    <mergeCell ref="D80:H84"/>
    <mergeCell ref="A1:G1"/>
    <mergeCell ref="D12:M12"/>
    <mergeCell ref="D14:D18"/>
    <mergeCell ref="B21:D21"/>
    <mergeCell ref="C35:G36"/>
    <mergeCell ref="K45:N45"/>
    <mergeCell ref="J49:M49"/>
    <mergeCell ref="B49:E49"/>
  </mergeCells>
  <phoneticPr fontId="3"/>
  <conditionalFormatting sqref="H145:H156">
    <cfRule type="cellIs" dxfId="2" priority="1" stopIfTrue="1" operator="equal">
      <formula>"A"</formula>
    </cfRule>
    <cfRule type="cellIs" dxfId="1" priority="2" stopIfTrue="1" operator="equal">
      <formula>"B"</formula>
    </cfRule>
    <cfRule type="cellIs" dxfId="0" priority="3" stopIfTrue="1" operator="equal">
      <formula>"C"</formula>
    </cfRule>
  </conditionalFormatting>
  <pageMargins left="0.7" right="0.7" top="0.75" bottom="0.75" header="0.3" footer="0.3"/>
  <pageSetup paperSize="9" orientation="portrait" horizontalDpi="0"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Beginners-site</dc:creator>
  <cp:lastModifiedBy>Beginners-site</cp:lastModifiedBy>
  <dcterms:created xsi:type="dcterms:W3CDTF">2023-05-10T06:03:10Z</dcterms:created>
  <dcterms:modified xsi:type="dcterms:W3CDTF">2023-07-12T06:36:29Z</dcterms:modified>
</cp:coreProperties>
</file>