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2-統計関数\"/>
    </mc:Choice>
  </mc:AlternateContent>
  <xr:revisionPtr revIDLastSave="0" documentId="13_ncr:1_{DCA99B09-4BBB-47FD-BCA2-6443C3C27C67}" xr6:coauthVersionLast="47" xr6:coauthVersionMax="47" xr10:uidLastSave="{00000000-0000-0000-0000-000000000000}"/>
  <bookViews>
    <workbookView xWindow="1164" yWindow="60" windowWidth="20472" windowHeight="12720" xr2:uid="{5A1743CA-5ACA-4C0F-A6EF-6DACC68850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6" i="1" l="1"/>
  <c r="M146" i="1"/>
  <c r="M145" i="1"/>
  <c r="M144" i="1"/>
  <c r="E136" i="1"/>
  <c r="D136" i="1"/>
  <c r="E135" i="1"/>
  <c r="D135" i="1"/>
  <c r="N134" i="1"/>
  <c r="E134" i="1"/>
  <c r="D134" i="1"/>
  <c r="N133" i="1"/>
  <c r="E133" i="1"/>
  <c r="D133" i="1"/>
  <c r="N132" i="1"/>
  <c r="E132" i="1"/>
  <c r="D132" i="1"/>
  <c r="M124" i="1"/>
  <c r="L124" i="1"/>
  <c r="E105" i="1"/>
  <c r="D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6" authorId="0" shapeId="0" xr:uid="{704A6476-FD46-4B79-B0FD-B10A515A7B5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O54:O61</t>
        </r>
        <r>
          <rPr>
            <b/>
            <sz val="14"/>
            <color indexed="81"/>
            <rFont val="ＭＳ Ｐゴシック"/>
            <family val="3"/>
            <charset val="128"/>
          </rPr>
          <t>,2)</t>
        </r>
      </text>
    </comment>
    <comment ref="F96" authorId="0" shapeId="0" xr:uid="{B9711774-B6C1-494F-9638-026B0C3BCCBA}">
      <text>
        <r>
          <rPr>
            <b/>
            <sz val="14"/>
            <color indexed="81"/>
            <rFont val="ＭＳ Ｐゴシック"/>
            <family val="3"/>
            <charset val="128"/>
          </rPr>
          <t>=E96/D96</t>
        </r>
      </text>
    </comment>
    <comment ref="G96" authorId="0" shapeId="0" xr:uid="{9B53DE40-2E02-4517-AEA2-5A901574CBD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2"/>
            <rFont val="ＭＳ Ｐゴシック"/>
            <family val="3"/>
            <charset val="128"/>
          </rPr>
          <t>E96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60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60"/>
            <rFont val="ＭＳ Ｐゴシック"/>
            <family val="3"/>
            <charset val="128"/>
          </rPr>
          <t>96: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60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60"/>
            <rFont val="ＭＳ Ｐゴシック"/>
            <family val="3"/>
            <charset val="128"/>
          </rPr>
          <t>104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D105" authorId="0" shapeId="0" xr:uid="{89147571-A9E7-4711-A42D-E5BFF86FC50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(D96:D104)</t>
        </r>
      </text>
    </comment>
    <comment ref="D132" authorId="0" shapeId="0" xr:uid="{E2368C75-C771-4B2D-AAF2-7C4AEED8BA39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$L$115:$L$123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C132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E132" authorId="0" shapeId="0" xr:uid="{9A9D2639-A769-4F2B-BF3A-A1C2806931D6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LARGE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C132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  <comment ref="N132" authorId="0" shapeId="0" xr:uid="{CA0AAF7F-2507-42B8-A7B1-33E6AF2D5EC7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,K132,</t>
        </r>
        <r>
          <rPr>
            <b/>
            <sz val="14"/>
            <color indexed="12"/>
            <rFont val="ＭＳ Ｐゴシック"/>
            <family val="3"/>
            <charset val="128"/>
          </rPr>
          <t>$M$115:$M$123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ここに設定した計算式を下にコピーします。
｛グループ｝</t>
        </r>
        <r>
          <rPr>
            <b/>
            <sz val="12"/>
            <color indexed="81"/>
            <rFont val="ＭＳ Ｐゴシック"/>
            <family val="3"/>
            <charset val="128"/>
          </rPr>
          <t>｛本年得点｝は絶対参照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M144" authorId="0" shapeId="0" xr:uid="{67BDFE7C-4100-4168-84C9-F80371533A85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$J$115:$J$123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K144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<sst xmlns="http://schemas.openxmlformats.org/spreadsheetml/2006/main" count="154" uniqueCount="79">
  <si>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</si>
  <si>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</si>
  <si>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</si>
  <si>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</si>
  <si>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</si>
  <si>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</si>
  <si>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</si>
  <si>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</si>
  <si>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</si>
  <si>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</si>
  <si>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</si>
  <si>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</si>
  <si>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</si>
  <si>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</si>
  <si>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</si>
  <si>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</si>
  <si>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</si>
  <si>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</si>
  <si>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</si>
  <si>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</si>
  <si>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</si>
  <si>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</si>
  <si>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LARGE関数ー（統計）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</si>
  <si>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</si>
  <si>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</si>
  <si>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</si>
  <si>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</si>
  <si>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</si>
  <si>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</si>
  <si>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</si>
  <si>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２番目に大きな数値は？</t>
    <rPh sb="1" eb="3">
      <t>バンメ</t>
    </rPh>
    <rPh sb="4" eb="5">
      <t>オオ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</si>
  <si>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</si>
  <si>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</si>
  <si>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</si>
  <si>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</si>
  <si>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</si>
  <si>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</si>
  <si>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</si>
  <si>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</si>
  <si>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</si>
  <si>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</si>
  <si>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LARGE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</si>
  <si>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</si>
  <si>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</si>
  <si>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</si>
  <si>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</si>
  <si>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関数復習</t>
    <rPh sb="0" eb="2">
      <t>カンスウ</t>
    </rPh>
    <rPh sb="2" eb="4">
      <t>フクシュウ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</si>
  <si>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</si>
  <si>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ｸﾞﾙｰﾌﾟ</t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</si>
  <si>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</si>
  <si>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</si>
  <si>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伸び率</t>
    <rPh sb="0" eb="1">
      <t>ノ</t>
    </rPh>
    <rPh sb="2" eb="3">
      <t>リツ</t>
    </rPh>
    <phoneticPr fontId="4"/>
  </si>
  <si>
    <t>本年順位</t>
    <rPh sb="0" eb="2">
      <t>ホンネン</t>
    </rPh>
    <rPh sb="2" eb="4">
      <t>ジュンイ</t>
    </rPh>
    <phoneticPr fontId="4"/>
  </si>
  <si>
    <t>A</t>
    <phoneticPr fontId="4"/>
  </si>
  <si>
    <t>長嶋</t>
    <rPh sb="0" eb="2">
      <t>ナガシマ</t>
    </rPh>
    <phoneticPr fontId="4"/>
  </si>
  <si>
    <t>C</t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</si>
  <si>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</si>
  <si>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</si>
  <si>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B</t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</si>
  <si>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</si>
  <si>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</si>
  <si>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</si>
  <si>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</si>
  <si>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</si>
  <si>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</si>
  <si>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</si>
  <si>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LARGE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4"/>
  </si>
  <si>
    <t>（問題１）</t>
    <rPh sb="1" eb="3">
      <t>モンダイ</t>
    </rPh>
    <phoneticPr fontId="4"/>
  </si>
  <si>
    <t>右の表で、指定した順位の点数を「LARGE」関数で指定しましょう</t>
    <rPh sb="0" eb="1">
      <t>ミギ</t>
    </rPh>
    <rPh sb="2" eb="3">
      <t>ヒョウ</t>
    </rPh>
    <rPh sb="5" eb="7">
      <t>シテイ</t>
    </rPh>
    <rPh sb="9" eb="11">
      <t>ジュンイ</t>
    </rPh>
    <rPh sb="12" eb="14">
      <t>テンスウ</t>
    </rPh>
    <rPh sb="22" eb="24">
      <t>カンスウ</t>
    </rPh>
    <rPh sb="25" eb="27">
      <t>シテイ</t>
    </rPh>
    <phoneticPr fontId="4"/>
  </si>
  <si>
    <t>順位</t>
    <rPh sb="0" eb="2">
      <t>ジュンイ</t>
    </rPh>
    <phoneticPr fontId="4"/>
  </si>
  <si>
    <t>復習です。</t>
    <rPh sb="0" eb="2">
      <t>フクシュウ</t>
    </rPh>
    <phoneticPr fontId="4"/>
  </si>
  <si>
    <t>（問題２）</t>
    <rPh sb="1" eb="3">
      <t>モンダイ</t>
    </rPh>
    <phoneticPr fontId="4"/>
  </si>
  <si>
    <t>上の表で、グループごとの得点合計を設定しましょう。</t>
    <rPh sb="0" eb="1">
      <t>ウエ</t>
    </rPh>
    <rPh sb="2" eb="3">
      <t>ヒョウ</t>
    </rPh>
    <rPh sb="12" eb="14">
      <t>トクテン</t>
    </rPh>
    <rPh sb="14" eb="16">
      <t>ゴウケイ</t>
    </rPh>
    <rPh sb="17" eb="19">
      <t>セッテイ</t>
    </rPh>
    <phoneticPr fontId="4"/>
  </si>
  <si>
    <t>グループ</t>
    <phoneticPr fontId="4"/>
  </si>
  <si>
    <t>本年得点合計</t>
    <rPh sb="0" eb="2">
      <t>ホンネン</t>
    </rPh>
    <rPh sb="2" eb="4">
      <t>トクテン</t>
    </rPh>
    <rPh sb="4" eb="6">
      <t>ゴウケイ</t>
    </rPh>
    <phoneticPr fontId="4"/>
  </si>
  <si>
    <t>（問題３）</t>
    <rPh sb="1" eb="3">
      <t>モンダイ</t>
    </rPh>
    <phoneticPr fontId="4"/>
  </si>
  <si>
    <t>上の表で、グループの人数を求めましょう。</t>
    <rPh sb="0" eb="1">
      <t>ウエ</t>
    </rPh>
    <rPh sb="2" eb="3">
      <t>ヒョウ</t>
    </rPh>
    <rPh sb="10" eb="12">
      <t>ニンズウ</t>
    </rPh>
    <rPh sb="13" eb="14">
      <t>モト</t>
    </rPh>
    <phoneticPr fontId="4"/>
  </si>
  <si>
    <t>人数</t>
    <rPh sb="0" eb="2">
      <t>ニンズウ</t>
    </rPh>
    <phoneticPr fontId="4"/>
  </si>
  <si>
    <t>Copyright(c) Beginners Site All right reserved 2023/5/10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</si>
</sst>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#&quot;円&quot;"/>
    <numFmt numFmtId="177" formatCode="#,###&quot;個&quot;"/>
    <numFmt numFmtId="178" formatCode="yyyy&quot;年&quot;mm&quot;月&quot;;@"/>
    <numFmt numFmtId="179" formatCode="0.0%"/>
    <numFmt numFmtId="180" formatCode="0.0_ "/>
    <numFmt numFmtId="181" formatCode="#,##0&quot;位&quot;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52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dotted">
        <color indexed="64"/>
      </bottom>
      <diagonal/>
    </border>
    <border>
      <left style="thick">
        <color rgb="FFC00000"/>
      </left>
      <right style="thick">
        <color rgb="FFC00000"/>
      </right>
      <top style="dotted">
        <color indexed="64"/>
      </top>
      <bottom style="dotted">
        <color indexed="64"/>
      </bottom>
      <diagonal/>
    </border>
    <border>
      <left style="thick">
        <color rgb="FFC00000"/>
      </left>
      <right style="thick">
        <color rgb="FFC00000"/>
      </right>
      <top style="dotted">
        <color indexed="64"/>
      </top>
      <bottom style="thick">
        <color rgb="FFC0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1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5" fillId="10" borderId="0" xfId="0" applyFont="1" applyFill="1">
      <alignment vertical="center"/>
    </xf>
    <xf numFmtId="38" fontId="9" fillId="0" borderId="0" xfId="1" applyFont="1" applyBorder="1" applyAlignment="1">
      <alignment vertical="center"/>
    </xf>
    <xf numFmtId="0" fontId="5" fillId="6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8" fontId="9" fillId="0" borderId="0" xfId="0" applyNumberFormat="1" applyFont="1">
      <alignment vertical="center"/>
    </xf>
    <xf numFmtId="0" fontId="1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8" fillId="0" borderId="0" xfId="0" applyFont="1">
      <alignment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20" fillId="0" borderId="25" xfId="0" applyFont="1" applyBorder="1">
      <alignment vertical="center"/>
    </xf>
    <xf numFmtId="0" fontId="20" fillId="0" borderId="26" xfId="0" applyFont="1" applyBorder="1">
      <alignment vertical="center"/>
    </xf>
    <xf numFmtId="0" fontId="20" fillId="14" borderId="27" xfId="0" applyFont="1" applyFill="1" applyBorder="1" applyAlignment="1">
      <alignment horizontal="center" vertical="center"/>
    </xf>
    <xf numFmtId="0" fontId="20" fillId="14" borderId="25" xfId="0" applyFont="1" applyFill="1" applyBorder="1">
      <alignment vertical="center"/>
    </xf>
    <xf numFmtId="0" fontId="20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20" fillId="0" borderId="28" xfId="0" applyFont="1" applyBorder="1">
      <alignment vertical="center"/>
    </xf>
    <xf numFmtId="0" fontId="20" fillId="0" borderId="29" xfId="0" applyFont="1" applyBorder="1">
      <alignment vertical="center"/>
    </xf>
    <xf numFmtId="0" fontId="20" fillId="14" borderId="30" xfId="0" applyFont="1" applyFill="1" applyBorder="1" applyAlignment="1">
      <alignment horizontal="center" vertical="center"/>
    </xf>
    <xf numFmtId="0" fontId="20" fillId="14" borderId="28" xfId="0" applyFont="1" applyFill="1" applyBorder="1">
      <alignment vertical="center"/>
    </xf>
    <xf numFmtId="0" fontId="20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20" fillId="0" borderId="31" xfId="0" applyFont="1" applyBorder="1">
      <alignment vertical="center"/>
    </xf>
    <xf numFmtId="0" fontId="20" fillId="0" borderId="32" xfId="0" applyFont="1" applyBorder="1">
      <alignment vertical="center"/>
    </xf>
    <xf numFmtId="0" fontId="20" fillId="14" borderId="33" xfId="0" applyFont="1" applyFill="1" applyBorder="1" applyAlignment="1">
      <alignment horizontal="center" vertical="center"/>
    </xf>
    <xf numFmtId="0" fontId="20" fillId="14" borderId="31" xfId="0" applyFont="1" applyFill="1" applyBorder="1">
      <alignment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180" fontId="20" fillId="10" borderId="34" xfId="0" applyNumberFormat="1" applyFont="1" applyFill="1" applyBorder="1">
      <alignment vertical="center"/>
    </xf>
    <xf numFmtId="0" fontId="9" fillId="15" borderId="34" xfId="0" applyFont="1" applyFill="1" applyBorder="1">
      <alignment vertical="center"/>
    </xf>
    <xf numFmtId="0" fontId="9" fillId="15" borderId="24" xfId="0" applyFont="1" applyFill="1" applyBorder="1">
      <alignment vertical="center"/>
    </xf>
    <xf numFmtId="0" fontId="20" fillId="10" borderId="34" xfId="0" applyFont="1" applyFill="1" applyBorder="1">
      <alignment vertical="center"/>
    </xf>
    <xf numFmtId="0" fontId="20" fillId="10" borderId="35" xfId="0" applyFont="1" applyFill="1" applyBorder="1">
      <alignment vertical="center"/>
    </xf>
    <xf numFmtId="0" fontId="5" fillId="0" borderId="36" xfId="0" applyFont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2" fillId="10" borderId="36" xfId="0" applyFont="1" applyFill="1" applyBorder="1">
      <alignment vertical="center"/>
    </xf>
    <xf numFmtId="0" fontId="20" fillId="0" borderId="27" xfId="0" applyFont="1" applyBorder="1">
      <alignment vertical="center"/>
    </xf>
    <xf numFmtId="179" fontId="9" fillId="0" borderId="0" xfId="2" applyNumberFormat="1" applyFont="1" applyFill="1" applyBorder="1" applyAlignment="1">
      <alignment vertical="center"/>
    </xf>
    <xf numFmtId="0" fontId="20" fillId="0" borderId="30" xfId="0" applyFont="1" applyBorder="1">
      <alignment vertical="center"/>
    </xf>
    <xf numFmtId="0" fontId="20" fillId="0" borderId="33" xfId="0" applyFont="1" applyBorder="1">
      <alignment vertical="center"/>
    </xf>
    <xf numFmtId="180" fontId="20" fillId="10" borderId="24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5" fillId="3" borderId="36" xfId="0" applyFont="1" applyFill="1" applyBorder="1" applyAlignment="1">
      <alignment horizontal="center" vertical="center"/>
    </xf>
    <xf numFmtId="181" fontId="22" fillId="0" borderId="36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5" fillId="16" borderId="18" xfId="0" applyFont="1" applyFill="1" applyBorder="1">
      <alignment vertical="center"/>
    </xf>
    <xf numFmtId="0" fontId="5" fillId="16" borderId="19" xfId="0" applyFont="1" applyFill="1" applyBorder="1">
      <alignment vertical="center"/>
    </xf>
    <xf numFmtId="0" fontId="5" fillId="16" borderId="20" xfId="0" applyFont="1" applyFill="1" applyBorder="1">
      <alignment vertical="center"/>
    </xf>
    <xf numFmtId="0" fontId="28" fillId="10" borderId="36" xfId="0" applyFont="1" applyFill="1" applyBorder="1">
      <alignment vertical="center"/>
    </xf>
    <xf numFmtId="0" fontId="20" fillId="5" borderId="25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22" fillId="10" borderId="36" xfId="0" applyFont="1" applyFill="1" applyBorder="1" applyAlignment="1">
      <alignment horizontal="right" vertical="center"/>
    </xf>
    <xf numFmtId="0" fontId="19" fillId="11" borderId="5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19" fillId="11" borderId="9" xfId="0" applyFont="1" applyFill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/>
    </xf>
    <xf numFmtId="38" fontId="5" fillId="0" borderId="38" xfId="1" applyFont="1" applyBorder="1" applyAlignment="1">
      <alignment vertical="center"/>
    </xf>
    <xf numFmtId="38" fontId="5" fillId="0" borderId="39" xfId="1" applyFont="1" applyBorder="1" applyAlignment="1">
      <alignment vertical="center"/>
    </xf>
    <xf numFmtId="38" fontId="5" fillId="0" borderId="40" xfId="1" applyFont="1" applyBorder="1" applyAlignment="1">
      <alignment vertical="center"/>
    </xf>
    <xf numFmtId="0" fontId="20" fillId="0" borderId="41" xfId="0" applyFont="1" applyBorder="1">
      <alignment vertical="center"/>
    </xf>
    <xf numFmtId="0" fontId="20" fillId="0" borderId="42" xfId="0" applyFont="1" applyBorder="1">
      <alignment vertical="center"/>
    </xf>
    <xf numFmtId="0" fontId="20" fillId="0" borderId="43" xfId="0" applyFont="1" applyBorder="1">
      <alignment vertical="center"/>
    </xf>
    <xf numFmtId="179" fontId="20" fillId="14" borderId="44" xfId="2" applyNumberFormat="1" applyFont="1" applyFill="1" applyBorder="1" applyAlignment="1">
      <alignment vertical="center"/>
    </xf>
    <xf numFmtId="179" fontId="20" fillId="14" borderId="45" xfId="2" applyNumberFormat="1" applyFont="1" applyFill="1" applyBorder="1" applyAlignment="1">
      <alignment vertical="center"/>
    </xf>
    <xf numFmtId="179" fontId="20" fillId="14" borderId="46" xfId="2" applyNumberFormat="1" applyFont="1" applyFill="1" applyBorder="1" applyAlignment="1">
      <alignment vertical="center"/>
    </xf>
    <xf numFmtId="180" fontId="20" fillId="10" borderId="47" xfId="0" applyNumberFormat="1" applyFont="1" applyFill="1" applyBorder="1">
      <alignment vertical="center"/>
    </xf>
    <xf numFmtId="0" fontId="20" fillId="17" borderId="48" xfId="0" applyFont="1" applyFill="1" applyBorder="1">
      <alignment vertical="center"/>
    </xf>
    <xf numFmtId="0" fontId="20" fillId="0" borderId="49" xfId="0" applyFont="1" applyBorder="1">
      <alignment vertical="center"/>
    </xf>
    <xf numFmtId="0" fontId="20" fillId="0" borderId="50" xfId="0" applyFont="1" applyBorder="1">
      <alignment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6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95249</xdr:rowOff>
    </xdr:from>
    <xdr:to>
      <xdr:col>3</xdr:col>
      <xdr:colOff>628650</xdr:colOff>
      <xdr:row>7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F7EAC8-0CAA-42B8-9CE8-63A640C31252}"/>
            </a:ext>
          </a:extLst>
        </xdr:cNvPr>
        <xdr:cNvSpPr txBox="1">
          <a:spLocks noChangeArrowheads="1"/>
        </xdr:cNvSpPr>
      </xdr:nvSpPr>
      <xdr:spPr bwMode="auto">
        <a:xfrm>
          <a:off x="220981" y="300989"/>
          <a:ext cx="1939289" cy="1205866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LARGE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ラージ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292714</xdr:colOff>
      <xdr:row>39</xdr:row>
      <xdr:rowOff>195637</xdr:rowOff>
    </xdr:from>
    <xdr:to>
      <xdr:col>14</xdr:col>
      <xdr:colOff>144882</xdr:colOff>
      <xdr:row>44</xdr:row>
      <xdr:rowOff>57159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30AE0CC5-057E-4AD0-982B-AB4958627CB5}"/>
            </a:ext>
          </a:extLst>
        </xdr:cNvPr>
        <xdr:cNvGrpSpPr>
          <a:grpSpLocks/>
        </xdr:cNvGrpSpPr>
      </xdr:nvGrpSpPr>
      <xdr:grpSpPr bwMode="auto">
        <a:xfrm>
          <a:off x="1130914" y="10055917"/>
          <a:ext cx="7213088" cy="890222"/>
          <a:chOff x="65" y="671"/>
          <a:chExt cx="754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090CE01-791C-427C-A096-93EF232A71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2F16C08-BDD2-76A2-522A-59D48F87C1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9A2E8C8-394E-3456-7F60-99AF6B6FFDE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6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E46B235-4969-4678-7305-13235244284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5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607695</xdr:colOff>
      <xdr:row>26</xdr:row>
      <xdr:rowOff>24765</xdr:rowOff>
    </xdr:from>
    <xdr:to>
      <xdr:col>4</xdr:col>
      <xdr:colOff>171450</xdr:colOff>
      <xdr:row>27</xdr:row>
      <xdr:rowOff>1905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BA54E5D-DD75-45B7-A638-F48ECA10E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9315" y="5739765"/>
          <a:ext cx="241935" cy="205740"/>
        </a:xfrm>
        <a:prstGeom prst="rect">
          <a:avLst/>
        </a:prstGeom>
        <a:noFill/>
      </xdr:spPr>
    </xdr:pic>
    <xdr:clientData/>
  </xdr:twoCellAnchor>
  <xdr:twoCellAnchor>
    <xdr:from>
      <xdr:col>3</xdr:col>
      <xdr:colOff>66675</xdr:colOff>
      <xdr:row>4</xdr:row>
      <xdr:rowOff>161924</xdr:rowOff>
    </xdr:from>
    <xdr:to>
      <xdr:col>6</xdr:col>
      <xdr:colOff>123825</xdr:colOff>
      <xdr:row>7</xdr:row>
      <xdr:rowOff>190499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9E3EF864-9FBC-4E43-AAAA-DC90946CAF38}"/>
            </a:ext>
          </a:extLst>
        </xdr:cNvPr>
        <xdr:cNvSpPr txBox="1">
          <a:spLocks noChangeArrowheads="1"/>
        </xdr:cNvSpPr>
      </xdr:nvSpPr>
      <xdr:spPr bwMode="auto">
        <a:xfrm>
          <a:off x="1598295" y="984884"/>
          <a:ext cx="2137410" cy="64579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指定した順位番目の大きな数値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4</xdr:col>
      <xdr:colOff>628650</xdr:colOff>
      <xdr:row>61</xdr:row>
      <xdr:rowOff>28575</xdr:rowOff>
    </xdr:from>
    <xdr:to>
      <xdr:col>5</xdr:col>
      <xdr:colOff>192405</xdr:colOff>
      <xdr:row>62</xdr:row>
      <xdr:rowOff>9525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A5C008BA-E071-481F-AC57-DE6C0AA9D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3690" y="13256895"/>
          <a:ext cx="24193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88</xdr:row>
      <xdr:rowOff>28575</xdr:rowOff>
    </xdr:from>
    <xdr:to>
      <xdr:col>1</xdr:col>
      <xdr:colOff>457200</xdr:colOff>
      <xdr:row>89</xdr:row>
      <xdr:rowOff>190500</xdr:rowOff>
    </xdr:to>
    <xdr:pic>
      <xdr:nvPicPr>
        <xdr:cNvPr id="11" name="Picture 815">
          <a:extLst>
            <a:ext uri="{FF2B5EF4-FFF2-40B4-BE49-F238E27FC236}">
              <a16:creationId xmlns:a16="http://schemas.microsoft.com/office/drawing/2014/main" id="{D41CA343-A7C6-4546-BE2E-592F36301B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20678775"/>
          <a:ext cx="573405" cy="3676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38099</xdr:colOff>
      <xdr:row>53</xdr:row>
      <xdr:rowOff>152400</xdr:rowOff>
    </xdr:from>
    <xdr:to>
      <xdr:col>1</xdr:col>
      <xdr:colOff>604156</xdr:colOff>
      <xdr:row>55</xdr:row>
      <xdr:rowOff>38100</xdr:rowOff>
    </xdr:to>
    <xdr:pic>
      <xdr:nvPicPr>
        <xdr:cNvPr id="12" name="Picture 816">
          <a:extLst>
            <a:ext uri="{FF2B5EF4-FFF2-40B4-BE49-F238E27FC236}">
              <a16:creationId xmlns:a16="http://schemas.microsoft.com/office/drawing/2014/main" id="{E1680859-842B-41B4-9916-72F308A6B9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59079" y="11689080"/>
          <a:ext cx="566057" cy="2971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19050</xdr:colOff>
      <xdr:row>89</xdr:row>
      <xdr:rowOff>123825</xdr:rowOff>
    </xdr:from>
    <xdr:to>
      <xdr:col>9</xdr:col>
      <xdr:colOff>514350</xdr:colOff>
      <xdr:row>91</xdr:row>
      <xdr:rowOff>28575</xdr:rowOff>
    </xdr:to>
    <xdr:pic>
      <xdr:nvPicPr>
        <xdr:cNvPr id="13" name="Picture 852">
          <a:extLst>
            <a:ext uri="{FF2B5EF4-FFF2-40B4-BE49-F238E27FC236}">
              <a16:creationId xmlns:a16="http://schemas.microsoft.com/office/drawing/2014/main" id="{67E1EC82-2D25-485D-B28D-FA88A695E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819650" y="20979765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109</xdr:row>
      <xdr:rowOff>9525</xdr:rowOff>
    </xdr:from>
    <xdr:to>
      <xdr:col>1</xdr:col>
      <xdr:colOff>419100</xdr:colOff>
      <xdr:row>110</xdr:row>
      <xdr:rowOff>114300</xdr:rowOff>
    </xdr:to>
    <xdr:pic>
      <xdr:nvPicPr>
        <xdr:cNvPr id="14" name="Picture 856">
          <a:extLst>
            <a:ext uri="{FF2B5EF4-FFF2-40B4-BE49-F238E27FC236}">
              <a16:creationId xmlns:a16="http://schemas.microsoft.com/office/drawing/2014/main" id="{541824C8-4173-4A9D-852D-0BF090CD24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25216485"/>
          <a:ext cx="573405" cy="3105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113</xdr:row>
      <xdr:rowOff>57150</xdr:rowOff>
    </xdr:from>
    <xdr:to>
      <xdr:col>2</xdr:col>
      <xdr:colOff>590550</xdr:colOff>
      <xdr:row>114</xdr:row>
      <xdr:rowOff>104775</xdr:rowOff>
    </xdr:to>
    <xdr:pic>
      <xdr:nvPicPr>
        <xdr:cNvPr id="15" name="Picture 857">
          <a:extLst>
            <a:ext uri="{FF2B5EF4-FFF2-40B4-BE49-F238E27FC236}">
              <a16:creationId xmlns:a16="http://schemas.microsoft.com/office/drawing/2014/main" id="{C25B5629-E8EE-4228-935C-7EB263E59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33450" y="26087070"/>
          <a:ext cx="495300" cy="2533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133350</xdr:colOff>
      <xdr:row>126</xdr:row>
      <xdr:rowOff>15240</xdr:rowOff>
    </xdr:from>
    <xdr:to>
      <xdr:col>9</xdr:col>
      <xdr:colOff>400050</xdr:colOff>
      <xdr:row>127</xdr:row>
      <xdr:rowOff>87630</xdr:rowOff>
    </xdr:to>
    <xdr:pic>
      <xdr:nvPicPr>
        <xdr:cNvPr id="16" name="Picture 866">
          <a:extLst>
            <a:ext uri="{FF2B5EF4-FFF2-40B4-BE49-F238E27FC236}">
              <a16:creationId xmlns:a16="http://schemas.microsoft.com/office/drawing/2014/main" id="{FDF4536B-E868-4992-BC6F-63F2D9A18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29923740"/>
          <a:ext cx="495300" cy="2781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609600</xdr:colOff>
      <xdr:row>19</xdr:row>
      <xdr:rowOff>19050</xdr:rowOff>
    </xdr:from>
    <xdr:to>
      <xdr:col>16</xdr:col>
      <xdr:colOff>317610</xdr:colOff>
      <xdr:row>36</xdr:row>
      <xdr:rowOff>203327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22663E83-8194-417C-BA08-B478D91308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410200" y="4141470"/>
          <a:ext cx="4295250" cy="4001897"/>
        </a:xfrm>
        <a:prstGeom prst="rect">
          <a:avLst/>
        </a:prstGeom>
      </xdr:spPr>
    </xdr:pic>
    <xdr:clientData/>
  </xdr:twoCellAnchor>
  <xdr:twoCellAnchor editAs="oneCell">
    <xdr:from>
      <xdr:col>7</xdr:col>
      <xdr:colOff>207645</xdr:colOff>
      <xdr:row>61</xdr:row>
      <xdr:rowOff>57150</xdr:rowOff>
    </xdr:from>
    <xdr:to>
      <xdr:col>18</xdr:col>
      <xdr:colOff>48527</xdr:colOff>
      <xdr:row>71</xdr:row>
      <xdr:rowOff>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CEC6495-504C-45EC-9730-4339F914E3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12945" y="14489430"/>
          <a:ext cx="6401702" cy="2228850"/>
        </a:xfrm>
        <a:prstGeom prst="rect">
          <a:avLst/>
        </a:prstGeom>
      </xdr:spPr>
    </xdr:pic>
    <xdr:clientData/>
  </xdr:twoCellAnchor>
  <xdr:twoCellAnchor editAs="oneCell">
    <xdr:from>
      <xdr:col>2</xdr:col>
      <xdr:colOff>619125</xdr:colOff>
      <xdr:row>81</xdr:row>
      <xdr:rowOff>171450</xdr:rowOff>
    </xdr:from>
    <xdr:to>
      <xdr:col>10</xdr:col>
      <xdr:colOff>518160</xdr:colOff>
      <xdr:row>82</xdr:row>
      <xdr:rowOff>2408300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89BE7DE9-8E81-4190-89B4-71A5D06FD4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57325" y="18329910"/>
          <a:ext cx="4486275" cy="2442590"/>
        </a:xfrm>
        <a:prstGeom prst="rect">
          <a:avLst/>
        </a:prstGeom>
      </xdr:spPr>
    </xdr:pic>
    <xdr:clientData/>
  </xdr:twoCellAnchor>
  <xdr:twoCellAnchor editAs="oneCell">
    <xdr:from>
      <xdr:col>13</xdr:col>
      <xdr:colOff>215265</xdr:colOff>
      <xdr:row>85</xdr:row>
      <xdr:rowOff>19050</xdr:rowOff>
    </xdr:from>
    <xdr:to>
      <xdr:col>18</xdr:col>
      <xdr:colOff>459107</xdr:colOff>
      <xdr:row>93</xdr:row>
      <xdr:rowOff>106680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EFE40DE-558E-41DE-86D7-AD88E260C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720965" y="21255990"/>
          <a:ext cx="3604262" cy="1733550"/>
        </a:xfrm>
        <a:prstGeom prst="rect">
          <a:avLst/>
        </a:prstGeom>
      </xdr:spPr>
    </xdr:pic>
    <xdr:clientData/>
  </xdr:twoCellAnchor>
  <xdr:twoCellAnchor editAs="oneCell">
    <xdr:from>
      <xdr:col>1</xdr:col>
      <xdr:colOff>363994</xdr:colOff>
      <xdr:row>119</xdr:row>
      <xdr:rowOff>68581</xdr:rowOff>
    </xdr:from>
    <xdr:to>
      <xdr:col>6</xdr:col>
      <xdr:colOff>139911</xdr:colOff>
      <xdr:row>127</xdr:row>
      <xdr:rowOff>110491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D4AB0913-710D-4E6F-8FA5-48E73B2A1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84974" y="28536901"/>
          <a:ext cx="3166817" cy="1687830"/>
        </a:xfrm>
        <a:prstGeom prst="rect">
          <a:avLst/>
        </a:prstGeom>
      </xdr:spPr>
    </xdr:pic>
    <xdr:clientData/>
  </xdr:twoCellAnchor>
  <xdr:twoCellAnchor editAs="oneCell">
    <xdr:from>
      <xdr:col>1</xdr:col>
      <xdr:colOff>605790</xdr:colOff>
      <xdr:row>139</xdr:row>
      <xdr:rowOff>41910</xdr:rowOff>
    </xdr:from>
    <xdr:to>
      <xdr:col>6</xdr:col>
      <xdr:colOff>610708</xdr:colOff>
      <xdr:row>147</xdr:row>
      <xdr:rowOff>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39A27B7-44AF-4ECF-A99B-517276F88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26770" y="32625030"/>
          <a:ext cx="3395818" cy="1604010"/>
        </a:xfrm>
        <a:prstGeom prst="rect">
          <a:avLst/>
        </a:prstGeom>
      </xdr:spPr>
    </xdr:pic>
    <xdr:clientData/>
  </xdr:twoCellAnchor>
  <xdr:twoCellAnchor editAs="oneCell">
    <xdr:from>
      <xdr:col>14</xdr:col>
      <xdr:colOff>154304</xdr:colOff>
      <xdr:row>131</xdr:row>
      <xdr:rowOff>121920</xdr:rowOff>
    </xdr:from>
    <xdr:to>
      <xdr:col>19</xdr:col>
      <xdr:colOff>22859</xdr:colOff>
      <xdr:row>139</xdr:row>
      <xdr:rowOff>91439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21EA300B-E336-46A0-AC8B-083D07827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8353424" y="31059120"/>
          <a:ext cx="3221355" cy="1615439"/>
        </a:xfrm>
        <a:prstGeom prst="rect">
          <a:avLst/>
        </a:prstGeom>
      </xdr:spPr>
    </xdr:pic>
    <xdr:clientData/>
  </xdr:twoCellAnchor>
  <xdr:twoCellAnchor editAs="oneCell">
    <xdr:from>
      <xdr:col>13</xdr:col>
      <xdr:colOff>165735</xdr:colOff>
      <xdr:row>143</xdr:row>
      <xdr:rowOff>150494</xdr:rowOff>
    </xdr:from>
    <xdr:to>
      <xdr:col>19</xdr:col>
      <xdr:colOff>78541</xdr:colOff>
      <xdr:row>152</xdr:row>
      <xdr:rowOff>15239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56126E2-CF20-422D-91FD-A5C4411ED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671435" y="33556574"/>
          <a:ext cx="3959026" cy="1716405"/>
        </a:xfrm>
        <a:prstGeom prst="rect">
          <a:avLst/>
        </a:prstGeom>
      </xdr:spPr>
    </xdr:pic>
    <xdr:clientData/>
  </xdr:twoCellAnchor>
  <xdr:twoCellAnchor editAs="oneCell">
    <xdr:from>
      <xdr:col>6</xdr:col>
      <xdr:colOff>259080</xdr:colOff>
      <xdr:row>1</xdr:row>
      <xdr:rowOff>60960</xdr:rowOff>
    </xdr:from>
    <xdr:to>
      <xdr:col>18</xdr:col>
      <xdr:colOff>198120</xdr:colOff>
      <xdr:row>7</xdr:row>
      <xdr:rowOff>1569720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CA70B5E-6EDF-45A6-94BA-DDDB47665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0960" y="266700"/>
          <a:ext cx="7193280" cy="27432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11</xdr:col>
      <xdr:colOff>160020</xdr:colOff>
      <xdr:row>12</xdr:row>
      <xdr:rowOff>38100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F339BEFF-862B-F297-E330-3D972756F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00600" y="347472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C47C1-040C-420A-B360-AD72EF21DEE8}">
  <dimension ref="A1:P146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8984375" style="2" customWidth="1"/>
    <col min="2" max="2" width="8.09765625" style="1" customWidth="1"/>
    <col min="3" max="7" width="9.09765625" style="1" customWidth="1"/>
    <col min="8" max="8" width="3.5" style="1" customWidth="1"/>
    <col min="9" max="9" width="3" style="1" customWidth="1"/>
    <col min="10" max="10" width="8.19921875" style="1" customWidth="1"/>
    <col min="11" max="15" width="9.09765625" style="1" customWidth="1"/>
    <col min="16" max="16" width="7.8984375" style="1" customWidth="1"/>
    <col min="17" max="16384" width="9" style="1"/>
  </cols>
  <sheetData>
    <row r="1" spans="1:16" ht="16.5" customHeight="1" x14ac:dyDescent="0.45">
      <c r="A1" s="92" t="s">
        <v>78</v>
      </c>
      <c r="B1" s="92"/>
      <c r="C1" s="92"/>
      <c r="D1" s="92"/>
      <c r="E1" s="92"/>
      <c r="F1" s="92"/>
      <c r="G1" s="92"/>
    </row>
    <row r="8" spans="1:16" ht="127.8" customHeight="1" x14ac:dyDescent="0.45"/>
    <row r="9" spans="1:16" ht="16.5" customHeight="1" thickBot="1" x14ac:dyDescent="0.5">
      <c r="C9" s="93" t="s">
        <v>0</v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5"/>
      <c r="O9" s="3"/>
    </row>
    <row r="10" spans="1:16" s="4" customFormat="1" ht="16.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6.5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6.5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6.5" customHeight="1" x14ac:dyDescent="0.45">
      <c r="D14" s="96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6.5" customHeight="1" x14ac:dyDescent="0.45">
      <c r="D15" s="97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6.5" customHeight="1" x14ac:dyDescent="0.45">
      <c r="D16" s="97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6.5" customHeight="1" x14ac:dyDescent="0.45">
      <c r="D17" s="97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6.5" customHeight="1" thickBot="1" x14ac:dyDescent="0.5">
      <c r="D18" s="98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6.5" customHeight="1" thickTop="1" x14ac:dyDescent="0.45"/>
    <row r="21" spans="2:14" ht="16.5" customHeight="1" thickBot="1" x14ac:dyDescent="0.5">
      <c r="B21" s="99" t="s">
        <v>8</v>
      </c>
      <c r="C21" s="100"/>
      <c r="D21" s="101"/>
    </row>
    <row r="22" spans="2:14" ht="16.5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20" t="s">
        <v>11</v>
      </c>
    </row>
    <row r="26" spans="2:14" ht="19.5" customHeight="1" x14ac:dyDescent="0.45">
      <c r="B26" s="20" t="s">
        <v>12</v>
      </c>
    </row>
    <row r="27" spans="2:14" ht="19.5" customHeight="1" x14ac:dyDescent="0.45">
      <c r="B27" s="20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4" t="s">
        <v>15</v>
      </c>
      <c r="C29" s="4"/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6" spans="2:14" s="4" customFormat="1" ht="16.5" customHeight="1" x14ac:dyDescent="0.45">
      <c r="C36" s="102" t="s">
        <v>20</v>
      </c>
      <c r="D36" s="103"/>
      <c r="E36" s="103"/>
      <c r="F36" s="103"/>
      <c r="G36" s="104"/>
    </row>
    <row r="37" spans="2:14" s="4" customFormat="1" ht="16.5" customHeight="1" thickBot="1" x14ac:dyDescent="0.5">
      <c r="C37" s="105"/>
      <c r="D37" s="106"/>
      <c r="E37" s="106"/>
      <c r="F37" s="106"/>
      <c r="G37" s="107"/>
    </row>
    <row r="38" spans="2:14" ht="16.5" customHeight="1" thickTop="1" x14ac:dyDescent="0.45"/>
    <row r="47" spans="2:14" ht="16.5" customHeight="1" x14ac:dyDescent="0.45">
      <c r="K47" s="89" t="s">
        <v>21</v>
      </c>
      <c r="L47" s="89"/>
      <c r="M47" s="89"/>
      <c r="N47" s="89"/>
    </row>
    <row r="49" spans="2:15" ht="16.5" customHeight="1" x14ac:dyDescent="0.45">
      <c r="B49" s="90" t="s">
        <v>22</v>
      </c>
      <c r="C49" s="90"/>
      <c r="D49" s="90"/>
      <c r="E49" s="90"/>
      <c r="J49" s="90" t="s">
        <v>22</v>
      </c>
      <c r="K49" s="90"/>
      <c r="L49" s="90"/>
      <c r="M49" s="90"/>
    </row>
    <row r="52" spans="2:15" ht="16.5" customHeight="1" thickBot="1" x14ac:dyDescent="0.5">
      <c r="B52" s="21" t="s">
        <v>23</v>
      </c>
    </row>
    <row r="53" spans="2:15" ht="16.5" customHeight="1" thickTop="1" thickBot="1" x14ac:dyDescent="0.5">
      <c r="C53" s="1" t="s">
        <v>24</v>
      </c>
      <c r="G53" s="22"/>
      <c r="J53" s="5"/>
      <c r="K53" s="5"/>
      <c r="N53" s="23" t="s">
        <v>25</v>
      </c>
      <c r="O53" s="24" t="s">
        <v>26</v>
      </c>
    </row>
    <row r="54" spans="2:15" ht="16.5" customHeight="1" thickTop="1" x14ac:dyDescent="0.45">
      <c r="G54" s="22"/>
      <c r="J54" s="5"/>
      <c r="K54" s="5"/>
      <c r="N54" s="82" t="s">
        <v>27</v>
      </c>
      <c r="O54" s="122">
        <v>120800</v>
      </c>
    </row>
    <row r="55" spans="2:15" ht="16.5" customHeight="1" x14ac:dyDescent="0.45">
      <c r="G55" s="25" t="s">
        <v>28</v>
      </c>
      <c r="J55" s="5"/>
      <c r="K55" s="5"/>
      <c r="N55" s="83" t="s">
        <v>29</v>
      </c>
      <c r="O55" s="123">
        <v>56000</v>
      </c>
    </row>
    <row r="56" spans="2:15" ht="16.5" customHeight="1" x14ac:dyDescent="0.45">
      <c r="C56" s="1" t="s">
        <v>30</v>
      </c>
      <c r="F56" s="26"/>
      <c r="G56" s="22">
        <f>LARGE(O54:O61,2)</f>
        <v>209000</v>
      </c>
      <c r="J56" s="5"/>
      <c r="K56" s="5"/>
      <c r="N56" s="83" t="s">
        <v>31</v>
      </c>
      <c r="O56" s="123">
        <v>98500</v>
      </c>
    </row>
    <row r="57" spans="2:15" ht="16.5" customHeight="1" x14ac:dyDescent="0.45">
      <c r="G57" s="22"/>
      <c r="J57" s="5"/>
      <c r="K57" s="5"/>
      <c r="N57" s="83" t="s">
        <v>32</v>
      </c>
      <c r="O57" s="123">
        <v>209000</v>
      </c>
    </row>
    <row r="58" spans="2:15" ht="16.5" customHeight="1" x14ac:dyDescent="0.45">
      <c r="G58" s="4"/>
      <c r="H58" s="4"/>
      <c r="I58" s="4"/>
      <c r="J58" s="5"/>
      <c r="K58" s="27"/>
      <c r="N58" s="83" t="s">
        <v>33</v>
      </c>
      <c r="O58" s="123">
        <v>4800</v>
      </c>
    </row>
    <row r="59" spans="2:15" ht="16.5" customHeight="1" x14ac:dyDescent="0.45">
      <c r="J59" s="5"/>
      <c r="K59" s="27"/>
      <c r="N59" s="83" t="s">
        <v>34</v>
      </c>
      <c r="O59" s="123">
        <v>590300</v>
      </c>
    </row>
    <row r="60" spans="2:15" ht="16.5" customHeight="1" thickBot="1" x14ac:dyDescent="0.5">
      <c r="B60" s="28" t="s">
        <v>35</v>
      </c>
      <c r="J60" s="5"/>
      <c r="K60" s="27"/>
      <c r="N60" s="83" t="s">
        <v>36</v>
      </c>
      <c r="O60" s="123">
        <v>76900</v>
      </c>
    </row>
    <row r="61" spans="2:15" ht="20.25" customHeight="1" thickTop="1" thickBot="1" x14ac:dyDescent="0.5">
      <c r="B61" s="29"/>
      <c r="C61" s="1" t="s">
        <v>37</v>
      </c>
      <c r="J61" s="5"/>
      <c r="K61" s="27"/>
      <c r="N61" s="84" t="s">
        <v>38</v>
      </c>
      <c r="O61" s="124">
        <v>13900</v>
      </c>
    </row>
    <row r="62" spans="2:15" ht="20.25" customHeight="1" x14ac:dyDescent="0.45">
      <c r="B62" s="29"/>
      <c r="C62" s="1" t="s">
        <v>39</v>
      </c>
      <c r="J62" s="5"/>
      <c r="K62" s="27"/>
    </row>
    <row r="63" spans="2:15" ht="20.25" customHeight="1" x14ac:dyDescent="0.45">
      <c r="B63" s="29"/>
      <c r="C63" s="1" t="s">
        <v>40</v>
      </c>
      <c r="J63" s="5"/>
      <c r="K63" s="27"/>
    </row>
    <row r="64" spans="2:15" ht="20.25" customHeight="1" x14ac:dyDescent="0.45">
      <c r="B64" s="29"/>
      <c r="C64" s="1" t="s">
        <v>41</v>
      </c>
      <c r="J64" s="5"/>
      <c r="K64" s="27"/>
    </row>
    <row r="65" spans="2:15" ht="20.25" customHeight="1" x14ac:dyDescent="0.45">
      <c r="B65" s="29"/>
      <c r="C65" s="1" t="s">
        <v>42</v>
      </c>
      <c r="J65" s="5"/>
      <c r="K65" s="27"/>
    </row>
    <row r="66" spans="2:15" ht="20.25" customHeight="1" x14ac:dyDescent="0.45">
      <c r="C66" s="1" t="s">
        <v>43</v>
      </c>
      <c r="J66" s="30"/>
    </row>
    <row r="67" spans="2:15" ht="16.5" customHeight="1" x14ac:dyDescent="0.45">
      <c r="J67" s="30"/>
    </row>
    <row r="68" spans="2:15" ht="16.5" customHeight="1" x14ac:dyDescent="0.45">
      <c r="J68" s="30"/>
    </row>
    <row r="69" spans="2:15" ht="16.5" customHeight="1" x14ac:dyDescent="0.45">
      <c r="B69" s="29"/>
      <c r="J69" s="30"/>
    </row>
    <row r="70" spans="2:15" ht="16.5" customHeight="1" x14ac:dyDescent="0.45">
      <c r="B70" s="29"/>
      <c r="J70" s="30"/>
    </row>
    <row r="71" spans="2:15" ht="16.5" customHeight="1" x14ac:dyDescent="0.45">
      <c r="B71" s="29"/>
      <c r="J71" s="30"/>
    </row>
    <row r="72" spans="2:15" ht="16.5" hidden="1" customHeight="1" x14ac:dyDescent="0.45">
      <c r="J72" s="30"/>
    </row>
    <row r="73" spans="2:15" ht="16.5" hidden="1" customHeight="1" x14ac:dyDescent="0.45">
      <c r="F73" s="31"/>
      <c r="G73" s="31"/>
      <c r="H73" s="31"/>
      <c r="I73" s="31"/>
      <c r="J73" s="31"/>
    </row>
    <row r="74" spans="2:15" ht="16.5" hidden="1" customHeight="1" x14ac:dyDescent="0.45">
      <c r="F74" s="31"/>
      <c r="G74" s="31"/>
      <c r="H74" s="31"/>
      <c r="I74" s="31"/>
      <c r="J74" s="31"/>
    </row>
    <row r="75" spans="2:15" ht="16.5" customHeight="1" x14ac:dyDescent="0.45">
      <c r="J75" s="30"/>
    </row>
    <row r="76" spans="2:15" ht="16.5" customHeight="1" x14ac:dyDescent="0.45">
      <c r="J76" s="30"/>
      <c r="K76" s="4"/>
      <c r="L76" s="5"/>
      <c r="M76" s="5"/>
      <c r="N76" s="32"/>
      <c r="O76" s="27"/>
    </row>
    <row r="77" spans="2:15" ht="16.5" customHeight="1" x14ac:dyDescent="0.45">
      <c r="C77" s="109" t="s">
        <v>44</v>
      </c>
      <c r="D77" s="110"/>
      <c r="E77" s="115" t="s">
        <v>45</v>
      </c>
      <c r="F77" s="115"/>
      <c r="G77" s="115"/>
      <c r="H77" s="115"/>
      <c r="I77" s="115"/>
      <c r="J77" s="115"/>
      <c r="K77" s="116"/>
      <c r="L77" s="5"/>
      <c r="M77" s="5"/>
      <c r="N77" s="32"/>
      <c r="O77" s="27"/>
    </row>
    <row r="78" spans="2:15" ht="16.5" customHeight="1" x14ac:dyDescent="0.45">
      <c r="C78" s="111"/>
      <c r="D78" s="112"/>
      <c r="E78" s="117"/>
      <c r="F78" s="117"/>
      <c r="G78" s="117"/>
      <c r="H78" s="117"/>
      <c r="I78" s="117"/>
      <c r="J78" s="117"/>
      <c r="K78" s="118"/>
      <c r="L78" s="5"/>
      <c r="M78" s="5"/>
      <c r="N78" s="32"/>
      <c r="O78" s="27"/>
    </row>
    <row r="79" spans="2:15" ht="16.5" customHeight="1" x14ac:dyDescent="0.45">
      <c r="C79" s="111"/>
      <c r="D79" s="112"/>
      <c r="E79" s="117"/>
      <c r="F79" s="117"/>
      <c r="G79" s="117"/>
      <c r="H79" s="117"/>
      <c r="I79" s="117"/>
      <c r="J79" s="117"/>
      <c r="K79" s="118"/>
      <c r="L79" s="5"/>
      <c r="M79" s="5"/>
      <c r="N79" s="32"/>
      <c r="O79" s="27"/>
    </row>
    <row r="80" spans="2:15" ht="16.5" customHeight="1" x14ac:dyDescent="0.45">
      <c r="C80" s="111"/>
      <c r="D80" s="112"/>
      <c r="E80" s="117"/>
      <c r="F80" s="117"/>
      <c r="G80" s="117"/>
      <c r="H80" s="117"/>
      <c r="I80" s="117"/>
      <c r="J80" s="117"/>
      <c r="K80" s="118"/>
      <c r="L80" s="5"/>
      <c r="M80" s="5"/>
      <c r="N80" s="32"/>
      <c r="O80" s="27"/>
    </row>
    <row r="81" spans="2:15" ht="16.5" customHeight="1" thickBot="1" x14ac:dyDescent="0.5">
      <c r="C81" s="113"/>
      <c r="D81" s="114"/>
      <c r="E81" s="119"/>
      <c r="F81" s="119"/>
      <c r="G81" s="119"/>
      <c r="H81" s="119"/>
      <c r="I81" s="119"/>
      <c r="J81" s="119"/>
      <c r="K81" s="120"/>
      <c r="L81" s="5"/>
      <c r="M81" s="5"/>
      <c r="N81" s="32"/>
      <c r="O81" s="27"/>
    </row>
    <row r="82" spans="2:15" ht="16.5" customHeight="1" thickTop="1" x14ac:dyDescent="0.45">
      <c r="C82" s="33"/>
      <c r="D82" s="33"/>
      <c r="E82" s="34"/>
      <c r="F82" s="34"/>
      <c r="G82" s="34"/>
      <c r="H82" s="34"/>
      <c r="I82" s="34"/>
      <c r="J82" s="34"/>
      <c r="K82" s="34"/>
      <c r="L82" s="5"/>
      <c r="M82" s="5"/>
      <c r="N82" s="32"/>
      <c r="O82" s="27"/>
    </row>
    <row r="83" spans="2:15" ht="194.25" customHeight="1" x14ac:dyDescent="0.45">
      <c r="C83" s="33"/>
      <c r="D83" s="33"/>
      <c r="E83" s="34"/>
      <c r="F83" s="34"/>
      <c r="G83" s="34"/>
      <c r="H83" s="34"/>
      <c r="I83" s="34"/>
      <c r="J83" s="34"/>
      <c r="K83" s="34"/>
      <c r="L83" s="5"/>
      <c r="M83" s="5"/>
      <c r="N83" s="32"/>
      <c r="O83" s="27"/>
    </row>
    <row r="84" spans="2:15" ht="16.5" customHeight="1" x14ac:dyDescent="0.45">
      <c r="J84" s="30"/>
      <c r="K84" s="4"/>
      <c r="L84" s="5"/>
      <c r="M84" s="5"/>
      <c r="N84" s="32"/>
      <c r="O84" s="27"/>
    </row>
    <row r="85" spans="2:15" ht="16.5" customHeight="1" x14ac:dyDescent="0.45">
      <c r="B85" s="91" t="s">
        <v>46</v>
      </c>
      <c r="C85" s="91"/>
      <c r="D85" s="91"/>
      <c r="E85" s="91"/>
      <c r="J85" s="91" t="s">
        <v>46</v>
      </c>
      <c r="K85" s="91"/>
      <c r="L85" s="91"/>
      <c r="M85" s="91"/>
      <c r="N85" s="32"/>
      <c r="O85" s="27"/>
    </row>
    <row r="86" spans="2:15" ht="16.5" customHeight="1" x14ac:dyDescent="0.45">
      <c r="J86" s="30"/>
      <c r="K86" s="4"/>
      <c r="L86" s="5"/>
      <c r="M86" s="5"/>
      <c r="N86" s="32"/>
      <c r="O86" s="27"/>
    </row>
    <row r="87" spans="2:15" ht="16.5" customHeight="1" x14ac:dyDescent="0.45">
      <c r="J87" s="30"/>
      <c r="O87" s="27"/>
    </row>
    <row r="88" spans="2:15" ht="16.5" customHeight="1" x14ac:dyDescent="0.45">
      <c r="J88" s="30"/>
    </row>
    <row r="89" spans="2:15" ht="16.5" customHeight="1" x14ac:dyDescent="0.45">
      <c r="C89" s="35" t="s">
        <v>47</v>
      </c>
      <c r="K89" s="35" t="s">
        <v>47</v>
      </c>
    </row>
    <row r="93" spans="2:15" ht="16.5" customHeight="1" x14ac:dyDescent="0.45">
      <c r="J93" s="89" t="s">
        <v>21</v>
      </c>
      <c r="K93" s="89"/>
      <c r="L93" s="89"/>
      <c r="M93" s="89"/>
    </row>
    <row r="95" spans="2:15" ht="16.5" customHeight="1" thickBot="1" x14ac:dyDescent="0.5">
      <c r="B95" s="36" t="s">
        <v>48</v>
      </c>
      <c r="C95" s="37" t="s">
        <v>25</v>
      </c>
      <c r="D95" s="36" t="s">
        <v>49</v>
      </c>
      <c r="E95" s="37" t="s">
        <v>50</v>
      </c>
      <c r="F95" s="38" t="s">
        <v>51</v>
      </c>
      <c r="G95" s="39" t="s">
        <v>52</v>
      </c>
      <c r="H95" s="5"/>
      <c r="I95" s="40"/>
      <c r="J95" s="36" t="s">
        <v>48</v>
      </c>
      <c r="K95" s="37" t="s">
        <v>25</v>
      </c>
      <c r="L95" s="36" t="s">
        <v>49</v>
      </c>
      <c r="M95" s="37" t="s">
        <v>50</v>
      </c>
      <c r="N95" s="38" t="s">
        <v>51</v>
      </c>
      <c r="O95" s="39" t="s">
        <v>52</v>
      </c>
    </row>
    <row r="96" spans="2:15" ht="16.5" customHeight="1" thickTop="1" x14ac:dyDescent="0.45">
      <c r="B96" s="41" t="s">
        <v>53</v>
      </c>
      <c r="C96" s="42" t="s">
        <v>54</v>
      </c>
      <c r="D96" s="125">
        <v>76</v>
      </c>
      <c r="E96" s="132">
        <v>72</v>
      </c>
      <c r="F96" s="128">
        <f>E96/D96</f>
        <v>0.94736842105263153</v>
      </c>
      <c r="G96" s="45">
        <f>_xlfn.RANK.EQ(E96,$E$96:$E$104,0)</f>
        <v>5</v>
      </c>
      <c r="H96" s="2"/>
      <c r="I96" s="4"/>
      <c r="J96" s="41" t="s">
        <v>53</v>
      </c>
      <c r="K96" s="42" t="s">
        <v>54</v>
      </c>
      <c r="L96" s="43">
        <v>76</v>
      </c>
      <c r="M96" s="44">
        <v>72</v>
      </c>
      <c r="N96" s="46"/>
      <c r="O96" s="45"/>
    </row>
    <row r="97" spans="2:15" ht="16.5" customHeight="1" x14ac:dyDescent="0.45">
      <c r="B97" s="47" t="s">
        <v>55</v>
      </c>
      <c r="C97" s="48" t="s">
        <v>56</v>
      </c>
      <c r="D97" s="126">
        <v>68</v>
      </c>
      <c r="E97" s="133">
        <v>70</v>
      </c>
      <c r="F97" s="129">
        <f t="shared" ref="F97:F104" si="0">E97/D97</f>
        <v>1.0294117647058822</v>
      </c>
      <c r="G97" s="51">
        <f t="shared" ref="G97:G104" si="1">_xlfn.RANK.EQ(E97,$E$96:$E$104,0)</f>
        <v>7</v>
      </c>
      <c r="H97" s="4"/>
      <c r="I97" s="4"/>
      <c r="J97" s="47" t="s">
        <v>55</v>
      </c>
      <c r="K97" s="48" t="s">
        <v>56</v>
      </c>
      <c r="L97" s="49">
        <v>68</v>
      </c>
      <c r="M97" s="50">
        <v>70</v>
      </c>
      <c r="N97" s="52"/>
      <c r="O97" s="51"/>
    </row>
    <row r="98" spans="2:15" ht="16.5" customHeight="1" x14ac:dyDescent="0.45">
      <c r="B98" s="47" t="s">
        <v>53</v>
      </c>
      <c r="C98" s="48" t="s">
        <v>57</v>
      </c>
      <c r="D98" s="126">
        <v>88</v>
      </c>
      <c r="E98" s="133">
        <v>69</v>
      </c>
      <c r="F98" s="129">
        <f t="shared" si="0"/>
        <v>0.78409090909090906</v>
      </c>
      <c r="G98" s="51">
        <f t="shared" si="1"/>
        <v>8</v>
      </c>
      <c r="H98" s="4"/>
      <c r="I98" s="4"/>
      <c r="J98" s="47" t="s">
        <v>53</v>
      </c>
      <c r="K98" s="48" t="s">
        <v>57</v>
      </c>
      <c r="L98" s="49">
        <v>88</v>
      </c>
      <c r="M98" s="50">
        <v>69</v>
      </c>
      <c r="N98" s="52"/>
      <c r="O98" s="51"/>
    </row>
    <row r="99" spans="2:15" ht="16.5" customHeight="1" x14ac:dyDescent="0.45">
      <c r="B99" s="47" t="s">
        <v>58</v>
      </c>
      <c r="C99" s="48" t="s">
        <v>59</v>
      </c>
      <c r="D99" s="126">
        <v>68</v>
      </c>
      <c r="E99" s="133">
        <v>73</v>
      </c>
      <c r="F99" s="129">
        <f t="shared" si="0"/>
        <v>1.0735294117647058</v>
      </c>
      <c r="G99" s="51">
        <f t="shared" si="1"/>
        <v>4</v>
      </c>
      <c r="H99" s="4"/>
      <c r="I99" s="4"/>
      <c r="J99" s="47" t="s">
        <v>58</v>
      </c>
      <c r="K99" s="48" t="s">
        <v>59</v>
      </c>
      <c r="L99" s="49">
        <v>68</v>
      </c>
      <c r="M99" s="50">
        <v>73</v>
      </c>
      <c r="N99" s="52"/>
      <c r="O99" s="51"/>
    </row>
    <row r="100" spans="2:15" ht="16.5" customHeight="1" x14ac:dyDescent="0.45">
      <c r="B100" s="47" t="s">
        <v>53</v>
      </c>
      <c r="C100" s="48" t="s">
        <v>60</v>
      </c>
      <c r="D100" s="126">
        <v>78</v>
      </c>
      <c r="E100" s="133">
        <v>72</v>
      </c>
      <c r="F100" s="129">
        <f t="shared" si="0"/>
        <v>0.92307692307692313</v>
      </c>
      <c r="G100" s="51">
        <f t="shared" si="1"/>
        <v>5</v>
      </c>
      <c r="H100" s="2"/>
      <c r="I100" s="4"/>
      <c r="J100" s="47" t="s">
        <v>53</v>
      </c>
      <c r="K100" s="48" t="s">
        <v>60</v>
      </c>
      <c r="L100" s="49">
        <v>78</v>
      </c>
      <c r="M100" s="50">
        <v>72</v>
      </c>
      <c r="N100" s="52"/>
      <c r="O100" s="51"/>
    </row>
    <row r="101" spans="2:15" ht="16.5" customHeight="1" x14ac:dyDescent="0.45">
      <c r="B101" s="47" t="s">
        <v>55</v>
      </c>
      <c r="C101" s="48" t="s">
        <v>61</v>
      </c>
      <c r="D101" s="126">
        <v>72</v>
      </c>
      <c r="E101" s="133">
        <v>80</v>
      </c>
      <c r="F101" s="129">
        <f t="shared" si="0"/>
        <v>1.1111111111111112</v>
      </c>
      <c r="G101" s="51">
        <f t="shared" si="1"/>
        <v>2</v>
      </c>
      <c r="H101" s="4"/>
      <c r="I101" s="4"/>
      <c r="J101" s="47" t="s">
        <v>55</v>
      </c>
      <c r="K101" s="48" t="s">
        <v>61</v>
      </c>
      <c r="L101" s="49">
        <v>72</v>
      </c>
      <c r="M101" s="50">
        <v>80</v>
      </c>
      <c r="N101" s="52"/>
      <c r="O101" s="51"/>
    </row>
    <row r="102" spans="2:15" ht="16.5" customHeight="1" x14ac:dyDescent="0.45">
      <c r="B102" s="47" t="s">
        <v>58</v>
      </c>
      <c r="C102" s="48" t="s">
        <v>62</v>
      </c>
      <c r="D102" s="126">
        <v>79</v>
      </c>
      <c r="E102" s="133">
        <v>89</v>
      </c>
      <c r="F102" s="129">
        <f t="shared" si="0"/>
        <v>1.1265822784810127</v>
      </c>
      <c r="G102" s="51">
        <f t="shared" si="1"/>
        <v>1</v>
      </c>
      <c r="H102" s="4"/>
      <c r="I102" s="4"/>
      <c r="J102" s="47" t="s">
        <v>58</v>
      </c>
      <c r="K102" s="48" t="s">
        <v>62</v>
      </c>
      <c r="L102" s="49">
        <v>79</v>
      </c>
      <c r="M102" s="50">
        <v>89</v>
      </c>
      <c r="N102" s="52"/>
      <c r="O102" s="51"/>
    </row>
    <row r="103" spans="2:15" ht="16.5" customHeight="1" x14ac:dyDescent="0.45">
      <c r="B103" s="47" t="s">
        <v>53</v>
      </c>
      <c r="C103" s="48" t="s">
        <v>63</v>
      </c>
      <c r="D103" s="126">
        <v>80</v>
      </c>
      <c r="E103" s="133">
        <v>79</v>
      </c>
      <c r="F103" s="129">
        <f t="shared" si="0"/>
        <v>0.98750000000000004</v>
      </c>
      <c r="G103" s="51">
        <f t="shared" si="1"/>
        <v>3</v>
      </c>
      <c r="H103" s="4"/>
      <c r="I103" s="4"/>
      <c r="J103" s="47" t="s">
        <v>53</v>
      </c>
      <c r="K103" s="48" t="s">
        <v>63</v>
      </c>
      <c r="L103" s="49">
        <v>80</v>
      </c>
      <c r="M103" s="50">
        <v>79</v>
      </c>
      <c r="N103" s="52"/>
      <c r="O103" s="51"/>
    </row>
    <row r="104" spans="2:15" ht="16.5" customHeight="1" thickBot="1" x14ac:dyDescent="0.5">
      <c r="B104" s="53" t="s">
        <v>55</v>
      </c>
      <c r="C104" s="54" t="s">
        <v>64</v>
      </c>
      <c r="D104" s="127">
        <v>76</v>
      </c>
      <c r="E104" s="134">
        <v>68</v>
      </c>
      <c r="F104" s="130">
        <f t="shared" si="0"/>
        <v>0.89473684210526316</v>
      </c>
      <c r="G104" s="57">
        <f t="shared" si="1"/>
        <v>9</v>
      </c>
      <c r="H104" s="4"/>
      <c r="I104" s="4"/>
      <c r="J104" s="53" t="s">
        <v>55</v>
      </c>
      <c r="K104" s="54" t="s">
        <v>64</v>
      </c>
      <c r="L104" s="55">
        <v>76</v>
      </c>
      <c r="M104" s="56">
        <v>68</v>
      </c>
      <c r="N104" s="58"/>
      <c r="O104" s="57"/>
    </row>
    <row r="105" spans="2:15" ht="16.5" customHeight="1" thickTop="1" x14ac:dyDescent="0.45">
      <c r="B105" s="59"/>
      <c r="C105" s="60" t="s">
        <v>65</v>
      </c>
      <c r="D105" s="61">
        <f>AVERAGE(D96:D104)</f>
        <v>76.111111111111114</v>
      </c>
      <c r="E105" s="131">
        <f>AVERAGE(E96:E104)</f>
        <v>74.666666666666671</v>
      </c>
      <c r="F105" s="62"/>
      <c r="G105" s="63"/>
      <c r="H105" s="4"/>
      <c r="I105" s="4"/>
      <c r="J105" s="59"/>
      <c r="K105" s="60" t="s">
        <v>65</v>
      </c>
      <c r="L105" s="64"/>
      <c r="M105" s="65"/>
      <c r="N105" s="62"/>
      <c r="O105" s="63"/>
    </row>
    <row r="107" spans="2:15" ht="35.25" customHeight="1" x14ac:dyDescent="0.45"/>
    <row r="108" spans="2:15" ht="16.5" customHeight="1" x14ac:dyDescent="0.45">
      <c r="B108" s="135" t="s">
        <v>66</v>
      </c>
      <c r="C108" s="136"/>
      <c r="D108" s="136"/>
      <c r="E108" s="136"/>
      <c r="J108" s="135" t="s">
        <v>66</v>
      </c>
      <c r="K108" s="136"/>
      <c r="L108" s="136"/>
      <c r="M108" s="136"/>
    </row>
    <row r="112" spans="2:15" ht="16.5" customHeight="1" x14ac:dyDescent="0.45">
      <c r="B112" s="2" t="s">
        <v>67</v>
      </c>
      <c r="C112" s="1" t="s">
        <v>68</v>
      </c>
      <c r="J112" s="4"/>
    </row>
    <row r="114" spans="4:15" ht="16.5" customHeight="1" x14ac:dyDescent="0.45">
      <c r="D114" s="66" t="s">
        <v>69</v>
      </c>
      <c r="E114" s="67" t="s">
        <v>49</v>
      </c>
      <c r="F114" s="67" t="s">
        <v>50</v>
      </c>
      <c r="J114" s="36" t="s">
        <v>48</v>
      </c>
      <c r="K114" s="37" t="s">
        <v>25</v>
      </c>
      <c r="L114" s="36" t="s">
        <v>49</v>
      </c>
      <c r="M114" s="68" t="s">
        <v>50</v>
      </c>
      <c r="N114" s="5"/>
      <c r="O114" s="5"/>
    </row>
    <row r="115" spans="4:15" ht="16.5" customHeight="1" x14ac:dyDescent="0.45">
      <c r="D115" s="69">
        <v>1</v>
      </c>
      <c r="E115" s="85"/>
      <c r="F115" s="85"/>
      <c r="J115" s="86" t="s">
        <v>53</v>
      </c>
      <c r="K115" s="42" t="s">
        <v>54</v>
      </c>
      <c r="L115" s="43">
        <v>76</v>
      </c>
      <c r="M115" s="71">
        <v>72</v>
      </c>
      <c r="N115" s="72"/>
      <c r="O115" s="5"/>
    </row>
    <row r="116" spans="4:15" ht="16.5" customHeight="1" x14ac:dyDescent="0.45">
      <c r="D116" s="69">
        <v>2</v>
      </c>
      <c r="E116" s="85"/>
      <c r="F116" s="85"/>
      <c r="J116" s="87" t="s">
        <v>55</v>
      </c>
      <c r="K116" s="48" t="s">
        <v>56</v>
      </c>
      <c r="L116" s="49">
        <v>68</v>
      </c>
      <c r="M116" s="73">
        <v>70</v>
      </c>
      <c r="N116" s="72"/>
      <c r="O116" s="5"/>
    </row>
    <row r="117" spans="4:15" ht="16.5" customHeight="1" x14ac:dyDescent="0.45">
      <c r="D117" s="69">
        <v>3</v>
      </c>
      <c r="E117" s="85"/>
      <c r="F117" s="85"/>
      <c r="J117" s="87" t="s">
        <v>53</v>
      </c>
      <c r="K117" s="48" t="s">
        <v>57</v>
      </c>
      <c r="L117" s="49">
        <v>88</v>
      </c>
      <c r="M117" s="73">
        <v>69</v>
      </c>
      <c r="N117" s="72"/>
      <c r="O117" s="5"/>
    </row>
    <row r="118" spans="4:15" ht="16.5" customHeight="1" x14ac:dyDescent="0.45">
      <c r="D118" s="69">
        <v>4</v>
      </c>
      <c r="E118" s="85"/>
      <c r="F118" s="85"/>
      <c r="J118" s="87" t="s">
        <v>58</v>
      </c>
      <c r="K118" s="48" t="s">
        <v>59</v>
      </c>
      <c r="L118" s="49">
        <v>68</v>
      </c>
      <c r="M118" s="73">
        <v>73</v>
      </c>
      <c r="N118" s="72"/>
      <c r="O118" s="5"/>
    </row>
    <row r="119" spans="4:15" ht="16.5" customHeight="1" x14ac:dyDescent="0.45">
      <c r="D119" s="69">
        <v>5</v>
      </c>
      <c r="E119" s="85"/>
      <c r="F119" s="85"/>
      <c r="J119" s="87" t="s">
        <v>53</v>
      </c>
      <c r="K119" s="48" t="s">
        <v>60</v>
      </c>
      <c r="L119" s="49">
        <v>78</v>
      </c>
      <c r="M119" s="73">
        <v>72</v>
      </c>
      <c r="N119" s="72"/>
      <c r="O119" s="5"/>
    </row>
    <row r="120" spans="4:15" ht="16.5" customHeight="1" x14ac:dyDescent="0.45">
      <c r="J120" s="87" t="s">
        <v>55</v>
      </c>
      <c r="K120" s="48" t="s">
        <v>61</v>
      </c>
      <c r="L120" s="49">
        <v>72</v>
      </c>
      <c r="M120" s="73">
        <v>80</v>
      </c>
      <c r="N120" s="72"/>
      <c r="O120" s="5"/>
    </row>
    <row r="121" spans="4:15" ht="16.5" customHeight="1" x14ac:dyDescent="0.45">
      <c r="J121" s="87" t="s">
        <v>58</v>
      </c>
      <c r="K121" s="48" t="s">
        <v>62</v>
      </c>
      <c r="L121" s="49">
        <v>79</v>
      </c>
      <c r="M121" s="73">
        <v>89</v>
      </c>
      <c r="N121" s="72"/>
      <c r="O121" s="5"/>
    </row>
    <row r="122" spans="4:15" ht="16.5" customHeight="1" x14ac:dyDescent="0.45">
      <c r="J122" s="87" t="s">
        <v>53</v>
      </c>
      <c r="K122" s="48" t="s">
        <v>63</v>
      </c>
      <c r="L122" s="49">
        <v>80</v>
      </c>
      <c r="M122" s="73">
        <v>79</v>
      </c>
      <c r="N122" s="72"/>
      <c r="O122" s="5"/>
    </row>
    <row r="123" spans="4:15" ht="16.5" customHeight="1" x14ac:dyDescent="0.45">
      <c r="J123" s="88" t="s">
        <v>55</v>
      </c>
      <c r="K123" s="54" t="s">
        <v>64</v>
      </c>
      <c r="L123" s="55">
        <v>76</v>
      </c>
      <c r="M123" s="74">
        <v>68</v>
      </c>
      <c r="N123" s="72"/>
      <c r="O123" s="5"/>
    </row>
    <row r="124" spans="4:15" ht="16.5" customHeight="1" x14ac:dyDescent="0.45">
      <c r="J124" s="59"/>
      <c r="K124" s="60" t="s">
        <v>65</v>
      </c>
      <c r="L124" s="61">
        <f>AVERAGE(L115:L123)</f>
        <v>76.111111111111114</v>
      </c>
      <c r="M124" s="75">
        <f>AVERAGE(M115:M123)</f>
        <v>74.666666666666671</v>
      </c>
      <c r="N124" s="4"/>
      <c r="O124" s="4"/>
    </row>
    <row r="127" spans="4:15" ht="16.5" customHeight="1" x14ac:dyDescent="0.45">
      <c r="K127" s="76" t="s">
        <v>70</v>
      </c>
    </row>
    <row r="129" spans="2:14" ht="16.5" customHeight="1" x14ac:dyDescent="0.45">
      <c r="J129" s="77" t="s">
        <v>71</v>
      </c>
      <c r="K129" s="1" t="s">
        <v>72</v>
      </c>
    </row>
    <row r="131" spans="2:14" ht="16.5" customHeight="1" x14ac:dyDescent="0.45">
      <c r="B131" s="78" t="s">
        <v>28</v>
      </c>
      <c r="C131" s="66" t="s">
        <v>69</v>
      </c>
      <c r="D131" s="67" t="s">
        <v>49</v>
      </c>
      <c r="E131" s="67" t="s">
        <v>50</v>
      </c>
      <c r="K131" s="79" t="s">
        <v>73</v>
      </c>
      <c r="L131" s="121" t="s">
        <v>74</v>
      </c>
      <c r="M131" s="121"/>
      <c r="N131" s="40" t="s">
        <v>28</v>
      </c>
    </row>
    <row r="132" spans="2:14" ht="16.5" customHeight="1" x14ac:dyDescent="0.45">
      <c r="C132" s="80">
        <v>1</v>
      </c>
      <c r="D132" s="70">
        <f>LARGE($L$115:$L$123,C132)</f>
        <v>88</v>
      </c>
      <c r="E132" s="70">
        <f>LARGE($M$115:$M$123,C132)</f>
        <v>89</v>
      </c>
      <c r="K132" s="69" t="s">
        <v>53</v>
      </c>
      <c r="L132" s="108"/>
      <c r="M132" s="108"/>
      <c r="N132" s="81">
        <f>SUMIF($J$115:$J$123,K132,$M$115:$M$123)</f>
        <v>292</v>
      </c>
    </row>
    <row r="133" spans="2:14" ht="16.5" customHeight="1" x14ac:dyDescent="0.45">
      <c r="C133" s="80">
        <v>2</v>
      </c>
      <c r="D133" s="70">
        <f>LARGE($L$115:$L$123,C133)</f>
        <v>80</v>
      </c>
      <c r="E133" s="70">
        <f>LARGE($M$115:$M$123,C133)</f>
        <v>80</v>
      </c>
      <c r="K133" s="69" t="s">
        <v>58</v>
      </c>
      <c r="L133" s="108"/>
      <c r="M133" s="108"/>
      <c r="N133" s="81">
        <f>SUMIF($J$115:$J$123,K133,$M$115:$M$123)</f>
        <v>162</v>
      </c>
    </row>
    <row r="134" spans="2:14" ht="16.5" customHeight="1" x14ac:dyDescent="0.45">
      <c r="C134" s="80">
        <v>3</v>
      </c>
      <c r="D134" s="70">
        <f>LARGE($L$115:$L$123,C134)</f>
        <v>79</v>
      </c>
      <c r="E134" s="70">
        <f>LARGE($M$115:$M$123,C134)</f>
        <v>79</v>
      </c>
      <c r="K134" s="69" t="s">
        <v>55</v>
      </c>
      <c r="L134" s="108"/>
      <c r="M134" s="108"/>
      <c r="N134" s="81">
        <f>SUMIF($J$115:$J$123,K134,$M$115:$M$123)</f>
        <v>218</v>
      </c>
    </row>
    <row r="135" spans="2:14" ht="16.5" customHeight="1" x14ac:dyDescent="0.45">
      <c r="C135" s="80">
        <v>4</v>
      </c>
      <c r="D135" s="70">
        <f>LARGE($L$115:$L$123,C135)</f>
        <v>78</v>
      </c>
      <c r="E135" s="70">
        <f>LARGE($M$115:$M$123,C135)</f>
        <v>73</v>
      </c>
    </row>
    <row r="136" spans="2:14" ht="16.5" customHeight="1" x14ac:dyDescent="0.45">
      <c r="C136" s="80">
        <v>5</v>
      </c>
      <c r="D136" s="70">
        <f>LARGE($L$115:$L$123,C136)</f>
        <v>76</v>
      </c>
      <c r="E136" s="70">
        <f>LARGE($M$115:$M$123,C136)</f>
        <v>72</v>
      </c>
    </row>
    <row r="141" spans="2:14" ht="16.5" customHeight="1" x14ac:dyDescent="0.45">
      <c r="J141" s="77" t="s">
        <v>75</v>
      </c>
      <c r="K141" s="1" t="s">
        <v>76</v>
      </c>
    </row>
    <row r="143" spans="2:14" ht="16.5" customHeight="1" x14ac:dyDescent="0.45">
      <c r="K143" s="79" t="s">
        <v>73</v>
      </c>
      <c r="L143" s="79" t="s">
        <v>77</v>
      </c>
      <c r="M143" s="40" t="s">
        <v>28</v>
      </c>
    </row>
    <row r="144" spans="2:14" ht="16.5" customHeight="1" x14ac:dyDescent="0.45">
      <c r="K144" s="69" t="s">
        <v>53</v>
      </c>
      <c r="L144" s="70"/>
      <c r="M144" s="81">
        <f>COUNTIF($J$115:$J$123,K144)</f>
        <v>4</v>
      </c>
    </row>
    <row r="145" spans="11:13" ht="16.5" customHeight="1" x14ac:dyDescent="0.45">
      <c r="K145" s="69" t="s">
        <v>58</v>
      </c>
      <c r="L145" s="70"/>
      <c r="M145" s="81">
        <f>COUNTIF($J$115:$J$123,K145)</f>
        <v>2</v>
      </c>
    </row>
    <row r="146" spans="11:13" ht="16.5" customHeight="1" x14ac:dyDescent="0.45">
      <c r="K146" s="69" t="s">
        <v>55</v>
      </c>
      <c r="L146" s="70"/>
      <c r="M146" s="81">
        <f>COUNTIF($J$115:$J$123,K146)</f>
        <v>3</v>
      </c>
    </row>
  </sheetData>
  <mergeCells count="17">
    <mergeCell ref="L134:M134"/>
    <mergeCell ref="C77:D81"/>
    <mergeCell ref="E77:K81"/>
    <mergeCell ref="J93:M93"/>
    <mergeCell ref="L131:M131"/>
    <mergeCell ref="L132:M132"/>
    <mergeCell ref="L133:M133"/>
    <mergeCell ref="A1:G1"/>
    <mergeCell ref="C9:N9"/>
    <mergeCell ref="D14:D18"/>
    <mergeCell ref="B21:D21"/>
    <mergeCell ref="C36:G37"/>
    <mergeCell ref="K47:N47"/>
    <mergeCell ref="J49:M49"/>
    <mergeCell ref="B49:E49"/>
    <mergeCell ref="J85:M85"/>
    <mergeCell ref="B85:E85"/>
  </mergeCells>
  <phoneticPr fontId="3"/>
  <conditionalFormatting sqref="I96:I104">
    <cfRule type="cellIs" dxfId="1" priority="1" stopIfTrue="1" operator="greaterThanOrEqual">
      <formula>230</formula>
    </cfRule>
    <cfRule type="cellIs" dxfId="0" priority="2" stopIfTrue="1" operator="lessThanOrEqual">
      <formula>230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2023-05-10T07:32:49Z</dcterms:created>
  <dcterms:modified xsi:type="dcterms:W3CDTF">2023-07-12T07:43:33Z</dcterms:modified>
</cp:coreProperties>
</file>