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3-論理関数\"/>
    </mc:Choice>
  </mc:AlternateContent>
  <xr:revisionPtr revIDLastSave="0" documentId="13_ncr:1_{D089AB5E-6E03-4947-AF0F-57EB883173DB}" xr6:coauthVersionLast="47" xr6:coauthVersionMax="47" xr10:uidLastSave="{00000000-0000-0000-0000-000000000000}"/>
  <bookViews>
    <workbookView xWindow="1164" yWindow="60" windowWidth="20472" windowHeight="12720" xr2:uid="{D42BA894-F1D7-4419-9916-3CA6F10C442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4" i="1" l="1"/>
  <c r="G93" i="1"/>
  <c r="G92" i="1"/>
  <c r="G91" i="1"/>
  <c r="G90" i="1"/>
  <c r="G89" i="1"/>
  <c r="G88" i="1"/>
  <c r="G87" i="1"/>
  <c r="G86" i="1"/>
  <c r="E71" i="1"/>
  <c r="D71" i="1"/>
  <c r="E70" i="1"/>
  <c r="D70" i="1"/>
  <c r="F69" i="1"/>
  <c r="G69" i="1" s="1"/>
  <c r="G68" i="1"/>
  <c r="F68" i="1"/>
  <c r="F67" i="1"/>
  <c r="G67" i="1" s="1"/>
  <c r="F66" i="1"/>
  <c r="G66" i="1" s="1"/>
  <c r="F65" i="1"/>
  <c r="G65" i="1" s="1"/>
  <c r="J64" i="1"/>
  <c r="J65" i="1" s="1"/>
  <c r="J66" i="1" s="1"/>
  <c r="J67" i="1" s="1"/>
  <c r="J68" i="1" s="1"/>
  <c r="J69" i="1" s="1"/>
  <c r="J70" i="1" s="1"/>
  <c r="J71" i="1" s="1"/>
  <c r="J72" i="1" s="1"/>
  <c r="G64" i="1"/>
  <c r="F64" i="1"/>
  <c r="F63" i="1"/>
  <c r="G63" i="1" s="1"/>
  <c r="F62" i="1"/>
  <c r="G62" i="1" s="1"/>
  <c r="F61" i="1"/>
  <c r="F71" i="1" s="1"/>
  <c r="B61" i="1"/>
  <c r="B62" i="1" s="1"/>
  <c r="B63" i="1" s="1"/>
  <c r="B64" i="1" s="1"/>
  <c r="B65" i="1" s="1"/>
  <c r="B66" i="1" s="1"/>
  <c r="B67" i="1" s="1"/>
  <c r="B68" i="1" s="1"/>
  <c r="B69" i="1" s="1"/>
  <c r="F37" i="1"/>
  <c r="F36" i="1"/>
  <c r="F35" i="1"/>
  <c r="F34" i="1"/>
  <c r="F33" i="1"/>
  <c r="F32" i="1"/>
  <c r="F31" i="1"/>
  <c r="F30" i="1"/>
  <c r="F29" i="1"/>
  <c r="G95" i="1" l="1"/>
  <c r="G96" i="1" s="1"/>
  <c r="G97" i="1" s="1"/>
  <c r="E83" i="1" s="1"/>
  <c r="G61" i="1"/>
  <c r="F70" i="1"/>
  <c r="G71" i="1" l="1"/>
  <c r="G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29" authorId="0" shapeId="0" xr:uid="{6643B802-D66C-4C91-9564-F8E1A7D97E0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E29&gt;=75</t>
        </r>
        <r>
          <rPr>
            <b/>
            <sz val="14"/>
            <color indexed="81"/>
            <rFont val="ＭＳ Ｐゴシック"/>
            <family val="3"/>
            <charset val="128"/>
          </rPr>
          <t>,"合格","不合格")</t>
        </r>
      </text>
    </comment>
    <comment ref="F61" authorId="0" shapeId="0" xr:uid="{317273B6-523C-414E-A39F-D63BF9FC685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(D61=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,C61*D61)</t>
        </r>
      </text>
    </comment>
    <comment ref="G61" authorId="0" shapeId="0" xr:uid="{07854F51-3D56-4D66-99F6-014E0F09F25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(F61=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,F61/E61)</t>
        </r>
      </text>
    </comment>
    <comment ref="E83" authorId="0" shapeId="0" xr:uid="{BC00E47E-CF0C-49CD-8379-704940F7B49B}">
      <text>
        <r>
          <rPr>
            <b/>
            <sz val="14"/>
            <color indexed="10"/>
            <rFont val="ＭＳ Ｐゴシック"/>
            <family val="3"/>
            <charset val="128"/>
          </rPr>
          <t>=G97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自動的に合計の数値を表示します。</t>
        </r>
      </text>
    </comment>
    <comment ref="G86" authorId="0" shapeId="0" xr:uid="{CF4244B0-BB51-4C93-B2C8-351AB8826E3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(E86=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,E86*F86)</t>
        </r>
      </text>
    </comment>
    <comment ref="G96" authorId="0" shapeId="0" xr:uid="{2193C1DE-ED2D-4F42-BB3C-9B1C5D3332C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INT</t>
        </r>
        <r>
          <rPr>
            <b/>
            <sz val="14"/>
            <color indexed="81"/>
            <rFont val="ＭＳ Ｐゴシック"/>
            <family val="3"/>
            <charset val="128"/>
          </rPr>
          <t>(G95*0.08)</t>
        </r>
      </text>
    </comment>
  </commentList>
</comments>
</file>

<file path=xl/sharedStrings.xml><?xml version="1.0" encoding="utf-8"?>
<sst xmlns="http://schemas.openxmlformats.org/spreadsheetml/2006/main" count="149" uniqueCount="74">
  <si>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</si>
  <si>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</si>
  <si>
    <r>
      <rPr>
        <b/>
        <sz val="12"/>
        <color rgb="FFFF0000"/>
        <rFont val="ＭＳ Ｐゴシック"/>
        <family val="3"/>
        <charset val="128"/>
      </rPr>
      <t xml:space="preserve">IF </t>
    </r>
    <r>
      <rPr>
        <b/>
        <sz val="12"/>
        <rFont val="ＭＳ Ｐゴシック"/>
        <family val="3"/>
        <charset val="128"/>
      </rPr>
      <t>関数ー（論理）</t>
    </r>
    <rPh sb="3" eb="5">
      <t>カンスウ</t>
    </rPh>
    <rPh sb="7" eb="9">
      <t>ロンリ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</si>
  <si>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</si>
  <si>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r>
      <t>７５ｋｇ以上</t>
    </r>
    <r>
      <rPr>
        <sz val="12"/>
        <color theme="1"/>
        <rFont val="ＭＳ Ｐゴシック"/>
        <family val="3"/>
        <charset val="128"/>
      </rPr>
      <t>を「</t>
    </r>
    <r>
      <rPr>
        <b/>
        <sz val="12"/>
        <rFont val="ＭＳ Ｐゴシック"/>
        <family val="3"/>
        <charset val="128"/>
      </rPr>
      <t>合格</t>
    </r>
    <r>
      <rPr>
        <sz val="12"/>
        <color theme="1"/>
        <rFont val="ＭＳ Ｐゴシック"/>
        <family val="3"/>
        <charset val="128"/>
      </rPr>
      <t>」、以外を「</t>
    </r>
    <r>
      <rPr>
        <b/>
        <sz val="12"/>
        <rFont val="ＭＳ Ｐゴシック"/>
        <family val="3"/>
        <charset val="128"/>
      </rPr>
      <t>不合格</t>
    </r>
    <r>
      <rPr>
        <sz val="12"/>
        <color theme="1"/>
        <rFont val="ＭＳ Ｐゴシック"/>
        <family val="3"/>
        <charset val="128"/>
      </rPr>
      <t>」と判定しましょう。</t>
    </r>
    <rPh sb="4" eb="6">
      <t>イジョウ</t>
    </rPh>
    <rPh sb="8" eb="10">
      <t>ゴウカク</t>
    </rPh>
    <rPh sb="12" eb="14">
      <t>イガイ</t>
    </rPh>
    <rPh sb="16" eb="19">
      <t>フゴウカク</t>
    </rPh>
    <rPh sb="21" eb="23">
      <t>ハンテイ</t>
    </rPh>
    <phoneticPr fontId="4"/>
  </si>
  <si>
    <t>相撲部屋入門体格審査</t>
    <rPh sb="0" eb="2">
      <t>スモウ</t>
    </rPh>
    <rPh sb="2" eb="4">
      <t>ベヤ</t>
    </rPh>
    <rPh sb="4" eb="6">
      <t>ニュウモン</t>
    </rPh>
    <rPh sb="6" eb="8">
      <t>タイカク</t>
    </rPh>
    <rPh sb="8" eb="10">
      <t>シンサ</t>
    </rPh>
    <phoneticPr fontId="4"/>
  </si>
  <si>
    <t>名前</t>
    <rPh sb="0" eb="2">
      <t>ナマエ</t>
    </rPh>
    <phoneticPr fontId="4"/>
  </si>
  <si>
    <t>身長</t>
    <rPh sb="0" eb="2">
      <t>シンチョウ</t>
    </rPh>
    <phoneticPr fontId="4"/>
  </si>
  <si>
    <t>体重</t>
    <rPh sb="0" eb="2">
      <t>タイジュウ</t>
    </rPh>
    <phoneticPr fontId="4"/>
  </si>
  <si>
    <t>判定</t>
    <rPh sb="0" eb="2">
      <t>ハンテイ</t>
    </rPh>
    <phoneticPr fontId="4"/>
  </si>
  <si>
    <t>徳川</t>
    <rPh sb="0" eb="2">
      <t>トクガワ</t>
    </rPh>
    <phoneticPr fontId="4"/>
  </si>
  <si>
    <t>織田</t>
    <rPh sb="0" eb="2">
      <t>オダ</t>
    </rPh>
    <phoneticPr fontId="4"/>
  </si>
  <si>
    <t>羽柴</t>
    <rPh sb="0" eb="2">
      <t>ハシバ</t>
    </rPh>
    <phoneticPr fontId="4"/>
  </si>
  <si>
    <t>明智</t>
    <rPh sb="0" eb="2">
      <t>アケチ</t>
    </rPh>
    <phoneticPr fontId="4"/>
  </si>
  <si>
    <t>毛利</t>
    <rPh sb="0" eb="2">
      <t>モウリ</t>
    </rPh>
    <phoneticPr fontId="4"/>
  </si>
  <si>
    <t>北条</t>
    <rPh sb="0" eb="2">
      <t>ホウジョウ</t>
    </rPh>
    <phoneticPr fontId="4"/>
  </si>
  <si>
    <t>武田</t>
    <rPh sb="0" eb="2">
      <t>タケダ</t>
    </rPh>
    <phoneticPr fontId="4"/>
  </si>
  <si>
    <t>上杉</t>
    <rPh sb="0" eb="2">
      <t>ウエスギ</t>
    </rPh>
    <phoneticPr fontId="4"/>
  </si>
  <si>
    <t>今川</t>
    <rPh sb="0" eb="2">
      <t>イマガワ</t>
    </rPh>
    <phoneticPr fontId="4"/>
  </si>
  <si>
    <t>問題</t>
    <rPh sb="0" eb="2">
      <t>モンダイ</t>
    </rPh>
    <phoneticPr fontId="4"/>
  </si>
  <si>
    <r>
      <t>上のリストで以下の</t>
    </r>
    <r>
      <rPr>
        <b/>
        <sz val="12"/>
        <color indexed="14"/>
        <rFont val="ＭＳ Ｐゴシック"/>
        <family val="3"/>
        <charset val="128"/>
      </rPr>
      <t>条件</t>
    </r>
    <r>
      <rPr>
        <sz val="12"/>
        <color theme="1"/>
        <rFont val="ＭＳ Ｐゴシック"/>
        <family val="3"/>
        <charset val="128"/>
      </rPr>
      <t>を文字色で識別せよ。</t>
    </r>
    <rPh sb="0" eb="1">
      <t>ウエ</t>
    </rPh>
    <rPh sb="6" eb="8">
      <t>イカ</t>
    </rPh>
    <rPh sb="9" eb="11">
      <t>ジョウケン</t>
    </rPh>
    <rPh sb="12" eb="14">
      <t>モジ</t>
    </rPh>
    <rPh sb="14" eb="15">
      <t>イロ</t>
    </rPh>
    <rPh sb="16" eb="18">
      <t>シキベツ</t>
    </rPh>
    <phoneticPr fontId="4"/>
  </si>
  <si>
    <t>NEW</t>
    <phoneticPr fontId="4"/>
  </si>
  <si>
    <t>真の場合</t>
    <rPh sb="0" eb="1">
      <t>シン</t>
    </rPh>
    <rPh sb="2" eb="4">
      <t>バアイ</t>
    </rPh>
    <phoneticPr fontId="4"/>
  </si>
  <si>
    <r>
      <t>いずれの場合でも、ダブルコーテーション２つ「</t>
    </r>
    <r>
      <rPr>
        <b/>
        <sz val="12"/>
        <color indexed="10"/>
        <rFont val="ＭＳ Ｐゴシック"/>
        <family val="3"/>
        <charset val="128"/>
      </rPr>
      <t>""</t>
    </r>
    <r>
      <rPr>
        <b/>
        <sz val="12"/>
        <rFont val="ＭＳ Ｐゴシック"/>
        <family val="3"/>
        <charset val="128"/>
      </rPr>
      <t>」で何も表示するな！
の命令になります。</t>
    </r>
    <rPh sb="4" eb="6">
      <t>バアイ</t>
    </rPh>
    <rPh sb="26" eb="27">
      <t>ナニ</t>
    </rPh>
    <rPh sb="28" eb="30">
      <t>ヒョウジ</t>
    </rPh>
    <rPh sb="36" eb="38">
      <t>メイレイ</t>
    </rPh>
    <phoneticPr fontId="4"/>
  </si>
  <si>
    <t>偽の場合</t>
    <rPh sb="0" eb="1">
      <t>ギ</t>
    </rPh>
    <rPh sb="2" eb="4">
      <t>バアイ</t>
    </rPh>
    <phoneticPr fontId="4"/>
  </si>
  <si>
    <t>計算式を設定しましょう。</t>
    <rPh sb="0" eb="2">
      <t>ケイサン</t>
    </rPh>
    <rPh sb="2" eb="3">
      <t>シキ</t>
    </rPh>
    <rPh sb="4" eb="6">
      <t>セッテイ</t>
    </rPh>
    <phoneticPr fontId="4"/>
  </si>
  <si>
    <t>単価</t>
    <rPh sb="0" eb="2">
      <t>タンカ</t>
    </rPh>
    <phoneticPr fontId="4"/>
  </si>
  <si>
    <t>販売数</t>
    <rPh sb="0" eb="2">
      <t>ハンバイ</t>
    </rPh>
    <rPh sb="2" eb="3">
      <t>スウ</t>
    </rPh>
    <phoneticPr fontId="4"/>
  </si>
  <si>
    <t>客数</t>
    <rPh sb="0" eb="1">
      <t>キャク</t>
    </rPh>
    <rPh sb="1" eb="2">
      <t>スウ</t>
    </rPh>
    <phoneticPr fontId="4"/>
  </si>
  <si>
    <t>合計金額</t>
    <rPh sb="0" eb="2">
      <t>ゴウケイ</t>
    </rPh>
    <rPh sb="2" eb="4">
      <t>キンガク</t>
    </rPh>
    <phoneticPr fontId="4"/>
  </si>
  <si>
    <t>客単価</t>
    <rPh sb="0" eb="1">
      <t>キャク</t>
    </rPh>
    <rPh sb="1" eb="3">
      <t>タンカ</t>
    </rPh>
    <phoneticPr fontId="4"/>
  </si>
  <si>
    <t>合計</t>
    <rPh sb="0" eb="2">
      <t>ゴウケイ</t>
    </rPh>
    <phoneticPr fontId="4"/>
  </si>
  <si>
    <t>平均</t>
    <rPh sb="0" eb="2">
      <t>ヘイキン</t>
    </rPh>
    <phoneticPr fontId="4"/>
  </si>
  <si>
    <t>IF関数ー（論理）</t>
    <rPh sb="2" eb="4">
      <t>カンスウ</t>
    </rPh>
    <rPh sb="6" eb="8">
      <t>ロンリ</t>
    </rPh>
    <phoneticPr fontId="4"/>
  </si>
  <si>
    <t>御請求額（税込）</t>
    <rPh sb="0" eb="1">
      <t>ゴ</t>
    </rPh>
    <rPh sb="1" eb="3">
      <t>セイキュウ</t>
    </rPh>
    <rPh sb="3" eb="4">
      <t>ガク</t>
    </rPh>
    <rPh sb="5" eb="7">
      <t>ゼイコミ</t>
    </rPh>
    <phoneticPr fontId="4"/>
  </si>
  <si>
    <t>コード</t>
    <phoneticPr fontId="4"/>
  </si>
  <si>
    <t>品番</t>
    <rPh sb="0" eb="2">
      <t>ヒンバン</t>
    </rPh>
    <phoneticPr fontId="4"/>
  </si>
  <si>
    <t>品名</t>
    <rPh sb="0" eb="2">
      <t>ヒンメイ</t>
    </rPh>
    <phoneticPr fontId="4"/>
  </si>
  <si>
    <t>数量</t>
    <rPh sb="0" eb="2">
      <t>スウリョウ</t>
    </rPh>
    <phoneticPr fontId="4"/>
  </si>
  <si>
    <t>金額</t>
    <rPh sb="0" eb="2">
      <t>キンガク</t>
    </rPh>
    <phoneticPr fontId="4"/>
  </si>
  <si>
    <t>A001</t>
    <phoneticPr fontId="4"/>
  </si>
  <si>
    <t>A-100</t>
    <phoneticPr fontId="4"/>
  </si>
  <si>
    <t>書籍</t>
    <rPh sb="0" eb="2">
      <t>ショセキ</t>
    </rPh>
    <phoneticPr fontId="4"/>
  </si>
  <si>
    <t>A002</t>
  </si>
  <si>
    <t>B-200</t>
    <phoneticPr fontId="4"/>
  </si>
  <si>
    <t>雑誌</t>
    <rPh sb="0" eb="2">
      <t>ザッシ</t>
    </rPh>
    <phoneticPr fontId="4"/>
  </si>
  <si>
    <t>A003</t>
  </si>
  <si>
    <t>C-300</t>
    <phoneticPr fontId="4"/>
  </si>
  <si>
    <t>辞書</t>
    <rPh sb="0" eb="2">
      <t>ジショ</t>
    </rPh>
    <phoneticPr fontId="4"/>
  </si>
  <si>
    <t>A004</t>
  </si>
  <si>
    <t>D-400</t>
    <phoneticPr fontId="4"/>
  </si>
  <si>
    <t>手帳</t>
    <rPh sb="0" eb="2">
      <t>テチョウ</t>
    </rPh>
    <phoneticPr fontId="4"/>
  </si>
  <si>
    <t>備考：</t>
    <rPh sb="0" eb="2">
      <t>ビコウ</t>
    </rPh>
    <phoneticPr fontId="4"/>
  </si>
  <si>
    <t>小計</t>
    <rPh sb="0" eb="2">
      <t>ショウケイ</t>
    </rPh>
    <phoneticPr fontId="4"/>
  </si>
  <si>
    <t>消費税</t>
    <rPh sb="0" eb="3">
      <t>ショウヒゼイ</t>
    </rPh>
    <phoneticPr fontId="4"/>
  </si>
  <si>
    <t>Copyright(c) Beginners Site All right reserved 2023/5/11</t>
    <phoneticPr fontId="4"/>
  </si>
  <si>
    <r>
      <rPr>
        <b/>
        <sz val="12"/>
        <color theme="1"/>
        <rFont val="ＭＳ Ｐゴシック"/>
        <family val="3"/>
        <charset val="128"/>
      </rPr>
      <t>身長1８０cm以上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color indexed="12"/>
        <rFont val="ＭＳ Ｐゴシック"/>
        <family val="3"/>
        <charset val="128"/>
      </rPr>
      <t>青</t>
    </r>
    <rPh sb="0" eb="2">
      <t>シンチョウ</t>
    </rPh>
    <rPh sb="7" eb="9">
      <t>イジョウ</t>
    </rPh>
    <rPh sb="10" eb="11">
      <t>アオ</t>
    </rPh>
    <phoneticPr fontId="4"/>
  </si>
  <si>
    <r>
      <rPr>
        <b/>
        <sz val="12"/>
        <color theme="1"/>
        <rFont val="ＭＳ Ｐゴシック"/>
        <family val="3"/>
        <charset val="128"/>
      </rPr>
      <t>身長1７０cm以下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color indexed="10"/>
        <rFont val="ＭＳ Ｐゴシック"/>
        <family val="3"/>
        <charset val="128"/>
      </rPr>
      <t>赤</t>
    </r>
    <rPh sb="0" eb="2">
      <t>シンチョウ</t>
    </rPh>
    <rPh sb="7" eb="8">
      <t>イジョウ</t>
    </rPh>
    <rPh sb="8" eb="9">
      <t>シタ</t>
    </rPh>
    <rPh sb="10" eb="11">
      <t>アカ</t>
    </rPh>
    <phoneticPr fontId="4"/>
  </si>
  <si>
    <t>A005</t>
  </si>
  <si>
    <t>A006</t>
  </si>
  <si>
    <t>D-401</t>
  </si>
  <si>
    <t>D-402</t>
  </si>
  <si>
    <t>ノート</t>
    <phoneticPr fontId="3"/>
  </si>
  <si>
    <t>鉛筆</t>
    <rPh sb="0" eb="2">
      <t>エンピツ</t>
    </rPh>
    <phoneticPr fontId="3"/>
  </si>
  <si>
    <t>A007</t>
  </si>
  <si>
    <t>D-403</t>
  </si>
  <si>
    <t>A008</t>
  </si>
  <si>
    <t>D-404</t>
  </si>
  <si>
    <t>A009</t>
  </si>
  <si>
    <t>D-405</t>
  </si>
  <si>
    <t>消しゴム</t>
    <rPh sb="0" eb="1">
      <t>ケ</t>
    </rPh>
    <phoneticPr fontId="3"/>
  </si>
  <si>
    <t>ファイル</t>
    <phoneticPr fontId="3"/>
  </si>
  <si>
    <t>筆</t>
    <rPh sb="0" eb="1">
      <t>フデ</t>
    </rPh>
    <phoneticPr fontId="3"/>
  </si>
  <si>
    <r>
      <rPr>
        <b/>
        <sz val="12"/>
        <color theme="1"/>
        <rFont val="ＭＳ Ｐゴシック"/>
        <family val="3"/>
        <charset val="128"/>
      </rPr>
      <t>身長1８０cm未満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theme="1"/>
        <rFont val="ＭＳ Ｐゴシック"/>
        <family val="3"/>
        <charset val="128"/>
      </rPr>
      <t>１７０以上</t>
    </r>
    <r>
      <rPr>
        <sz val="12"/>
        <color theme="1"/>
        <rFont val="ＭＳ Ｐゴシック"/>
        <family val="3"/>
        <charset val="128"/>
      </rPr>
      <t>を</t>
    </r>
    <r>
      <rPr>
        <b/>
        <sz val="12"/>
        <color indexed="50"/>
        <rFont val="ＭＳ Ｐゴシック"/>
        <family val="3"/>
        <charset val="128"/>
      </rPr>
      <t>緑</t>
    </r>
    <rPh sb="0" eb="2">
      <t>シンチョウ</t>
    </rPh>
    <rPh sb="7" eb="9">
      <t>ミマン</t>
    </rPh>
    <rPh sb="13" eb="15">
      <t>イジョウ</t>
    </rPh>
    <rPh sb="16" eb="17">
      <t>ミドリ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</si>
</sst>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50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</fonts>
  <fills count="16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6" borderId="6" xfId="0" applyFont="1" applyFill="1" applyBorder="1">
      <alignment vertical="center"/>
    </xf>
    <xf numFmtId="0" fontId="11" fillId="0" borderId="7" xfId="0" applyFont="1" applyBorder="1">
      <alignment vertical="center"/>
    </xf>
    <xf numFmtId="0" fontId="11" fillId="0" borderId="8" xfId="0" applyFont="1" applyBorder="1">
      <alignment vertical="center"/>
    </xf>
    <xf numFmtId="0" fontId="5" fillId="7" borderId="9" xfId="0" applyFont="1" applyFill="1" applyBorder="1" applyAlignment="1">
      <alignment horizontal="center" vertical="center"/>
    </xf>
    <xf numFmtId="0" fontId="5" fillId="7" borderId="9" xfId="0" applyFont="1" applyFill="1" applyBorder="1">
      <alignment vertical="center"/>
    </xf>
    <xf numFmtId="0" fontId="5" fillId="6" borderId="10" xfId="0" applyFont="1" applyFill="1" applyBorder="1">
      <alignment vertical="center"/>
    </xf>
    <xf numFmtId="0" fontId="11" fillId="0" borderId="11" xfId="0" applyFont="1" applyBorder="1">
      <alignment vertical="center"/>
    </xf>
    <xf numFmtId="0" fontId="11" fillId="0" borderId="12" xfId="0" applyFont="1" applyBorder="1">
      <alignment vertical="center"/>
    </xf>
    <xf numFmtId="0" fontId="5" fillId="7" borderId="13" xfId="0" applyFont="1" applyFill="1" applyBorder="1" applyAlignment="1">
      <alignment horizontal="center" vertical="center"/>
    </xf>
    <xf numFmtId="0" fontId="5" fillId="7" borderId="13" xfId="0" applyFont="1" applyFill="1" applyBorder="1">
      <alignment vertical="center"/>
    </xf>
    <xf numFmtId="0" fontId="5" fillId="6" borderId="14" xfId="0" applyFont="1" applyFill="1" applyBorder="1">
      <alignment vertical="center"/>
    </xf>
    <xf numFmtId="0" fontId="11" fillId="0" borderId="15" xfId="0" applyFont="1" applyBorder="1">
      <alignment vertical="center"/>
    </xf>
    <xf numFmtId="0" fontId="11" fillId="0" borderId="16" xfId="0" applyFont="1" applyBorder="1">
      <alignment vertical="center"/>
    </xf>
    <xf numFmtId="0" fontId="5" fillId="7" borderId="17" xfId="0" applyFont="1" applyFill="1" applyBorder="1" applyAlignment="1">
      <alignment horizontal="center" vertical="center"/>
    </xf>
    <xf numFmtId="0" fontId="5" fillId="7" borderId="17" xfId="0" applyFont="1" applyFill="1" applyBorder="1">
      <alignment vertical="center"/>
    </xf>
    <xf numFmtId="0" fontId="12" fillId="0" borderId="0" xfId="0" applyFont="1" applyAlignment="1">
      <alignment horizontal="right" vertical="center"/>
    </xf>
    <xf numFmtId="0" fontId="5" fillId="0" borderId="18" xfId="0" applyFont="1" applyBorder="1">
      <alignment vertical="center"/>
    </xf>
    <xf numFmtId="0" fontId="5" fillId="11" borderId="18" xfId="0" applyFont="1" applyFill="1" applyBorder="1" applyAlignment="1">
      <alignment horizontal="center" vertical="center"/>
    </xf>
    <xf numFmtId="38" fontId="11" fillId="0" borderId="18" xfId="1" applyFont="1" applyFill="1" applyBorder="1" applyAlignment="1">
      <alignment vertical="center"/>
    </xf>
    <xf numFmtId="38" fontId="11" fillId="7" borderId="18" xfId="1" applyFont="1" applyFill="1" applyBorder="1" applyAlignment="1">
      <alignment vertical="center"/>
    </xf>
    <xf numFmtId="0" fontId="11" fillId="0" borderId="18" xfId="0" applyFont="1" applyBorder="1">
      <alignment vertical="center"/>
    </xf>
    <xf numFmtId="0" fontId="11" fillId="7" borderId="18" xfId="0" applyFont="1" applyFill="1" applyBorder="1">
      <alignment vertical="center"/>
    </xf>
    <xf numFmtId="0" fontId="5" fillId="0" borderId="18" xfId="0" applyFont="1" applyBorder="1" applyAlignment="1">
      <alignment horizontal="center" vertical="center"/>
    </xf>
    <xf numFmtId="0" fontId="5" fillId="12" borderId="18" xfId="0" applyFont="1" applyFill="1" applyBorder="1">
      <alignment vertical="center"/>
    </xf>
    <xf numFmtId="38" fontId="11" fillId="13" borderId="18" xfId="0" applyNumberFormat="1" applyFont="1" applyFill="1" applyBorder="1">
      <alignment vertical="center"/>
    </xf>
    <xf numFmtId="0" fontId="11" fillId="13" borderId="18" xfId="0" applyFont="1" applyFill="1" applyBorder="1">
      <alignment vertical="center"/>
    </xf>
    <xf numFmtId="0" fontId="5" fillId="0" borderId="1" xfId="0" applyFont="1" applyBorder="1">
      <alignment vertical="center"/>
    </xf>
    <xf numFmtId="6" fontId="17" fillId="13" borderId="1" xfId="0" applyNumberFormat="1" applyFont="1" applyFill="1" applyBorder="1" applyAlignment="1">
      <alignment horizontal="right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6" fontId="5" fillId="3" borderId="18" xfId="2" applyFont="1" applyFill="1" applyBorder="1" applyAlignment="1">
      <alignment horizontal="center" vertical="center"/>
    </xf>
    <xf numFmtId="38" fontId="11" fillId="7" borderId="18" xfId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 wrapText="1"/>
    </xf>
    <xf numFmtId="0" fontId="5" fillId="0" borderId="20" xfId="0" applyFont="1" applyBorder="1">
      <alignment vertical="center"/>
    </xf>
    <xf numFmtId="0" fontId="5" fillId="0" borderId="21" xfId="0" applyFont="1" applyBorder="1">
      <alignment vertical="center"/>
    </xf>
    <xf numFmtId="38" fontId="5" fillId="0" borderId="21" xfId="1" applyFont="1" applyFill="1" applyBorder="1" applyAlignment="1">
      <alignment vertical="center"/>
    </xf>
    <xf numFmtId="38" fontId="5" fillId="0" borderId="19" xfId="1" applyFont="1" applyFill="1" applyBorder="1" applyAlignment="1">
      <alignment vertical="center"/>
    </xf>
    <xf numFmtId="38" fontId="11" fillId="13" borderId="18" xfId="1" applyFont="1" applyFill="1" applyBorder="1" applyAlignment="1">
      <alignment horizontal="right" vertical="center"/>
    </xf>
    <xf numFmtId="0" fontId="5" fillId="0" borderId="22" xfId="0" applyFont="1" applyBorder="1">
      <alignment vertical="center"/>
    </xf>
    <xf numFmtId="38" fontId="5" fillId="0" borderId="0" xfId="1" applyFont="1" applyFill="1" applyBorder="1" applyAlignment="1">
      <alignment vertical="center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38" fontId="5" fillId="0" borderId="24" xfId="1" applyFont="1" applyFill="1" applyBorder="1" applyAlignment="1">
      <alignment vertical="center"/>
    </xf>
    <xf numFmtId="38" fontId="6" fillId="0" borderId="19" xfId="1" applyFont="1" applyFill="1" applyBorder="1" applyAlignment="1">
      <alignment vertical="center"/>
    </xf>
    <xf numFmtId="56" fontId="5" fillId="14" borderId="18" xfId="0" applyNumberFormat="1" applyFont="1" applyFill="1" applyBorder="1" applyAlignment="1">
      <alignment horizontal="center" vertical="center"/>
    </xf>
    <xf numFmtId="0" fontId="11" fillId="15" borderId="18" xfId="0" applyFont="1" applyFill="1" applyBorder="1" applyAlignment="1">
      <alignment horizontal="center" vertical="center"/>
    </xf>
    <xf numFmtId="0" fontId="11" fillId="15" borderId="18" xfId="0" applyFont="1" applyFill="1" applyBorder="1">
      <alignment vertical="center"/>
    </xf>
    <xf numFmtId="38" fontId="11" fillId="15" borderId="18" xfId="1" applyFont="1" applyFill="1" applyBorder="1" applyAlignment="1">
      <alignment vertical="center"/>
    </xf>
    <xf numFmtId="0" fontId="9" fillId="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6" fillId="8" borderId="18" xfId="0" applyFont="1" applyFill="1" applyBorder="1" applyAlignment="1">
      <alignment horizontal="center" vertical="center"/>
    </xf>
    <xf numFmtId="0" fontId="6" fillId="9" borderId="18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/>
    </xf>
    <xf numFmtId="0" fontId="6" fillId="10" borderId="18" xfId="0" applyFont="1" applyFill="1" applyBorder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0" fontId="6" fillId="14" borderId="0" xfId="0" applyFont="1" applyFill="1">
      <alignment vertical="center"/>
    </xf>
    <xf numFmtId="0" fontId="5" fillId="14" borderId="0" xfId="0" applyFont="1" applyFill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50"/>
      </font>
    </dxf>
    <dxf>
      <font>
        <b/>
        <i val="0"/>
        <condense val="0"/>
        <extend val="0"/>
        <color indexed="12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jp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1</xdr:row>
      <xdr:rowOff>123825</xdr:rowOff>
    </xdr:from>
    <xdr:to>
      <xdr:col>5</xdr:col>
      <xdr:colOff>0</xdr:colOff>
      <xdr:row>7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F29883E-A4BD-472D-BB5C-3F1332DDC9F2}"/>
            </a:ext>
          </a:extLst>
        </xdr:cNvPr>
        <xdr:cNvSpPr txBox="1">
          <a:spLocks noChangeArrowheads="1"/>
        </xdr:cNvSpPr>
      </xdr:nvSpPr>
      <xdr:spPr bwMode="auto">
        <a:xfrm>
          <a:off x="630555" y="360045"/>
          <a:ext cx="2607945" cy="1436370"/>
        </a:xfrm>
        <a:prstGeom prst="rect">
          <a:avLst/>
        </a:prstGeom>
        <a:solidFill>
          <a:srgbClr val="CCCC00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IF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en-US" altLang="ja-JP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-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練習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イフ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論理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606268</xdr:colOff>
      <xdr:row>11</xdr:row>
      <xdr:rowOff>178190</xdr:rowOff>
    </xdr:from>
    <xdr:to>
      <xdr:col>13</xdr:col>
      <xdr:colOff>451576</xdr:colOff>
      <xdr:row>16</xdr:row>
      <xdr:rowOff>38099</xdr:rowOff>
    </xdr:to>
    <xdr:grpSp>
      <xdr:nvGrpSpPr>
        <xdr:cNvPr id="3" name="Group 925">
          <a:extLst>
            <a:ext uri="{FF2B5EF4-FFF2-40B4-BE49-F238E27FC236}">
              <a16:creationId xmlns:a16="http://schemas.microsoft.com/office/drawing/2014/main" id="{F3A21AC2-6224-4A0E-87F5-91583AC7098C}"/>
            </a:ext>
          </a:extLst>
        </xdr:cNvPr>
        <xdr:cNvGrpSpPr>
          <a:grpSpLocks/>
        </xdr:cNvGrpSpPr>
      </xdr:nvGrpSpPr>
      <xdr:grpSpPr bwMode="auto">
        <a:xfrm>
          <a:off x="827248" y="3142370"/>
          <a:ext cx="8387328" cy="1041009"/>
          <a:chOff x="66" y="188"/>
          <a:chExt cx="747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78D6B4B-26E0-7DB0-5E07-2025180D0C04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229"/>
            <a:ext cx="232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D4BBE3B9-6484-BA9B-4CE9-881CD11BB96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1" y="229"/>
            <a:ext cx="217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89FBFD7-BA00-96C4-42D3-B13E7567C51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4" y="188"/>
            <a:ext cx="59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BA7FBF00-1E2F-8F6F-1946-D60A291AEEB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6" y="190"/>
            <a:ext cx="59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152400</xdr:colOff>
      <xdr:row>25</xdr:row>
      <xdr:rowOff>66675</xdr:rowOff>
    </xdr:from>
    <xdr:to>
      <xdr:col>1</xdr:col>
      <xdr:colOff>685800</xdr:colOff>
      <xdr:row>26</xdr:row>
      <xdr:rowOff>220436</xdr:rowOff>
    </xdr:to>
    <xdr:pic>
      <xdr:nvPicPr>
        <xdr:cNvPr id="8" name="Picture 923">
          <a:extLst>
            <a:ext uri="{FF2B5EF4-FFF2-40B4-BE49-F238E27FC236}">
              <a16:creationId xmlns:a16="http://schemas.microsoft.com/office/drawing/2014/main" id="{200556B5-9353-4A32-A493-55F8FEE1F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73380" y="5972175"/>
          <a:ext cx="533400" cy="389981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23</xdr:row>
      <xdr:rowOff>47625</xdr:rowOff>
    </xdr:from>
    <xdr:to>
      <xdr:col>9</xdr:col>
      <xdr:colOff>600075</xdr:colOff>
      <xdr:row>24</xdr:row>
      <xdr:rowOff>161925</xdr:rowOff>
    </xdr:to>
    <xdr:pic>
      <xdr:nvPicPr>
        <xdr:cNvPr id="9" name="Picture 924">
          <a:extLst>
            <a:ext uri="{FF2B5EF4-FFF2-40B4-BE49-F238E27FC236}">
              <a16:creationId xmlns:a16="http://schemas.microsoft.com/office/drawing/2014/main" id="{7AA7E929-B527-4AB4-B149-C8B958226E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774055" y="5480685"/>
          <a:ext cx="571500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152400</xdr:colOff>
      <xdr:row>48</xdr:row>
      <xdr:rowOff>104775</xdr:rowOff>
    </xdr:from>
    <xdr:to>
      <xdr:col>1</xdr:col>
      <xdr:colOff>550069</xdr:colOff>
      <xdr:row>50</xdr:row>
      <xdr:rowOff>0</xdr:rowOff>
    </xdr:to>
    <xdr:pic>
      <xdr:nvPicPr>
        <xdr:cNvPr id="10" name="Picture 926">
          <a:extLst>
            <a:ext uri="{FF2B5EF4-FFF2-40B4-BE49-F238E27FC236}">
              <a16:creationId xmlns:a16="http://schemas.microsoft.com/office/drawing/2014/main" id="{8CFD2CCC-E7CE-41FC-AC4A-159FFE844E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52400" y="11443335"/>
          <a:ext cx="618649" cy="367665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38100</xdr:colOff>
      <xdr:row>48</xdr:row>
      <xdr:rowOff>171450</xdr:rowOff>
    </xdr:from>
    <xdr:to>
      <xdr:col>9</xdr:col>
      <xdr:colOff>400050</xdr:colOff>
      <xdr:row>50</xdr:row>
      <xdr:rowOff>0</xdr:rowOff>
    </xdr:to>
    <xdr:pic>
      <xdr:nvPicPr>
        <xdr:cNvPr id="11" name="Picture 927">
          <a:extLst>
            <a:ext uri="{FF2B5EF4-FFF2-40B4-BE49-F238E27FC236}">
              <a16:creationId xmlns:a16="http://schemas.microsoft.com/office/drawing/2014/main" id="{AE06967B-BDD9-4AD6-81A2-4D24480F34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39740" y="11510010"/>
          <a:ext cx="605790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121920</xdr:colOff>
      <xdr:row>99</xdr:row>
      <xdr:rowOff>99059</xdr:rowOff>
    </xdr:from>
    <xdr:to>
      <xdr:col>6</xdr:col>
      <xdr:colOff>281939</xdr:colOff>
      <xdr:row>103</xdr:row>
      <xdr:rowOff>99060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E42DBFBE-CA53-4E2C-8A5D-A0B167A45E4F}"/>
            </a:ext>
          </a:extLst>
        </xdr:cNvPr>
        <xdr:cNvSpPr txBox="1"/>
      </xdr:nvSpPr>
      <xdr:spPr>
        <a:xfrm>
          <a:off x="342900" y="23850599"/>
          <a:ext cx="3931919" cy="944881"/>
        </a:xfrm>
        <a:prstGeom prst="rect">
          <a:avLst/>
        </a:prstGeom>
        <a:ln/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未入力の</a:t>
          </a:r>
          <a:r>
            <a:rPr kumimoji="1" lang="ja-JP" altLang="en-US" sz="1400" b="1">
              <a:solidFill>
                <a:srgbClr val="0000FF"/>
              </a:solidFill>
            </a:rPr>
            <a:t>数量部分</a:t>
          </a:r>
          <a:r>
            <a:rPr kumimoji="1" lang="ja-JP" altLang="en-US" sz="1400" b="1"/>
            <a:t>に入力すると、</a:t>
          </a:r>
          <a:endParaRPr kumimoji="1" lang="en-US" altLang="ja-JP" sz="1400" b="1"/>
        </a:p>
        <a:p>
          <a:pPr algn="ctr"/>
          <a:r>
            <a:rPr kumimoji="1" lang="ja-JP" altLang="en-US" sz="1400" b="1"/>
            <a:t>自動で計算します。</a:t>
          </a:r>
        </a:p>
      </xdr:txBody>
    </xdr:sp>
    <xdr:clientData/>
  </xdr:twoCellAnchor>
  <xdr:twoCellAnchor editAs="oneCell">
    <xdr:from>
      <xdr:col>6</xdr:col>
      <xdr:colOff>66675</xdr:colOff>
      <xdr:row>28</xdr:row>
      <xdr:rowOff>97154</xdr:rowOff>
    </xdr:from>
    <xdr:to>
      <xdr:col>10</xdr:col>
      <xdr:colOff>681181</xdr:colOff>
      <xdr:row>36</xdr:row>
      <xdr:rowOff>110489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D81166BF-20E9-4794-8424-D0D6FE2B0A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059555" y="7077074"/>
          <a:ext cx="3121486" cy="1903095"/>
        </a:xfrm>
        <a:prstGeom prst="rect">
          <a:avLst/>
        </a:prstGeom>
      </xdr:spPr>
    </xdr:pic>
    <xdr:clientData/>
  </xdr:twoCellAnchor>
  <xdr:twoCellAnchor editAs="oneCell">
    <xdr:from>
      <xdr:col>0</xdr:col>
      <xdr:colOff>196215</xdr:colOff>
      <xdr:row>49</xdr:row>
      <xdr:rowOff>228601</xdr:rowOff>
    </xdr:from>
    <xdr:to>
      <xdr:col>7</xdr:col>
      <xdr:colOff>399459</xdr:colOff>
      <xdr:row>56</xdr:row>
      <xdr:rowOff>205741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DE0A8EEE-9652-4820-AA6C-39C5D2788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96215" y="12169141"/>
          <a:ext cx="4950504" cy="1630680"/>
        </a:xfrm>
        <a:prstGeom prst="rect">
          <a:avLst/>
        </a:prstGeom>
      </xdr:spPr>
    </xdr:pic>
    <xdr:clientData/>
  </xdr:twoCellAnchor>
  <xdr:twoCellAnchor editAs="oneCell">
    <xdr:from>
      <xdr:col>7</xdr:col>
      <xdr:colOff>552450</xdr:colOff>
      <xdr:row>50</xdr:row>
      <xdr:rowOff>91441</xdr:rowOff>
    </xdr:from>
    <xdr:to>
      <xdr:col>15</xdr:col>
      <xdr:colOff>7620</xdr:colOff>
      <xdr:row>57</xdr:row>
      <xdr:rowOff>129541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6AC86892-3E01-43F9-8C66-86D19A1439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5299710" y="12268201"/>
          <a:ext cx="4979670" cy="1691640"/>
        </a:xfrm>
        <a:prstGeom prst="rect">
          <a:avLst/>
        </a:prstGeom>
      </xdr:spPr>
    </xdr:pic>
    <xdr:clientData/>
  </xdr:twoCellAnchor>
  <xdr:twoCellAnchor editAs="oneCell">
    <xdr:from>
      <xdr:col>6</xdr:col>
      <xdr:colOff>487680</xdr:colOff>
      <xdr:row>99</xdr:row>
      <xdr:rowOff>91440</xdr:rowOff>
    </xdr:from>
    <xdr:to>
      <xdr:col>16</xdr:col>
      <xdr:colOff>165679</xdr:colOff>
      <xdr:row>114</xdr:row>
      <xdr:rowOff>148590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E32D9E9F-4DC5-4E13-B557-0A0EA1B2E6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4480560" y="23842980"/>
          <a:ext cx="6711259" cy="3600450"/>
        </a:xfrm>
        <a:prstGeom prst="rect">
          <a:avLst/>
        </a:prstGeom>
      </xdr:spPr>
    </xdr:pic>
    <xdr:clientData/>
  </xdr:twoCellAnchor>
  <xdr:twoCellAnchor>
    <xdr:from>
      <xdr:col>9</xdr:col>
      <xdr:colOff>731520</xdr:colOff>
      <xdr:row>94</xdr:row>
      <xdr:rowOff>114300</xdr:rowOff>
    </xdr:from>
    <xdr:to>
      <xdr:col>12</xdr:col>
      <xdr:colOff>655320</xdr:colOff>
      <xdr:row>96</xdr:row>
      <xdr:rowOff>163830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41566916-29FE-41BC-BB57-CF5A90CD0C4E}"/>
            </a:ext>
          </a:extLst>
        </xdr:cNvPr>
        <xdr:cNvSpPr txBox="1"/>
      </xdr:nvSpPr>
      <xdr:spPr>
        <a:xfrm>
          <a:off x="6477000" y="22318980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>
    <xdr:from>
      <xdr:col>1</xdr:col>
      <xdr:colOff>678180</xdr:colOff>
      <xdr:row>94</xdr:row>
      <xdr:rowOff>106680</xdr:rowOff>
    </xdr:from>
    <xdr:to>
      <xdr:col>4</xdr:col>
      <xdr:colOff>601980</xdr:colOff>
      <xdr:row>96</xdr:row>
      <xdr:rowOff>156210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715E6D4-438C-42EB-9A57-437BDA5C21C0}"/>
            </a:ext>
          </a:extLst>
        </xdr:cNvPr>
        <xdr:cNvSpPr txBox="1"/>
      </xdr:nvSpPr>
      <xdr:spPr>
        <a:xfrm>
          <a:off x="899160" y="22311360"/>
          <a:ext cx="2186940" cy="52197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消費税＝８％　とする</a:t>
          </a:r>
        </a:p>
      </xdr:txBody>
    </xdr:sp>
    <xdr:clientData/>
  </xdr:twoCellAnchor>
  <xdr:twoCellAnchor editAs="oneCell">
    <xdr:from>
      <xdr:col>5</xdr:col>
      <xdr:colOff>312420</xdr:colOff>
      <xdr:row>1</xdr:row>
      <xdr:rowOff>220980</xdr:rowOff>
    </xdr:from>
    <xdr:to>
      <xdr:col>13</xdr:col>
      <xdr:colOff>220980</xdr:colOff>
      <xdr:row>9</xdr:row>
      <xdr:rowOff>350520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9FA1F968-9328-46D3-A4DF-078F4C10C0F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0920" y="457200"/>
          <a:ext cx="5433060" cy="20193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99060</xdr:colOff>
      <xdr:row>11</xdr:row>
      <xdr:rowOff>144780</xdr:rowOff>
    </xdr:from>
    <xdr:to>
      <xdr:col>8</xdr:col>
      <xdr:colOff>68580</xdr:colOff>
      <xdr:row>13</xdr:row>
      <xdr:rowOff>121920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68EADF57-CB74-A119-521C-2C8CBDB45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1940" y="310896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6ECBF-E213-4E78-B4DE-04316A128744}">
  <dimension ref="A1:O97"/>
  <sheetViews>
    <sheetView tabSelected="1" workbookViewId="0">
      <selection activeCell="A2" sqref="A2"/>
    </sheetView>
  </sheetViews>
  <sheetFormatPr defaultColWidth="9" defaultRowHeight="18.75" customHeight="1" x14ac:dyDescent="0.45"/>
  <cols>
    <col min="1" max="1" width="2.8984375" style="2" customWidth="1"/>
    <col min="2" max="8" width="9.8984375" style="1" customWidth="1"/>
    <col min="9" max="9" width="3.19921875" style="1" customWidth="1"/>
    <col min="10" max="16" width="9.8984375" style="1" customWidth="1"/>
    <col min="17" max="16384" width="9" style="1"/>
  </cols>
  <sheetData>
    <row r="1" spans="1:15" ht="18.75" customHeight="1" x14ac:dyDescent="0.45">
      <c r="A1" s="59" t="s">
        <v>55</v>
      </c>
      <c r="B1" s="59"/>
      <c r="C1" s="59"/>
      <c r="D1" s="59"/>
      <c r="E1" s="59"/>
      <c r="F1" s="59"/>
      <c r="G1" s="59"/>
    </row>
    <row r="9" spans="1:15" ht="18.75" customHeight="1" x14ac:dyDescent="0.45">
      <c r="O9" s="3"/>
    </row>
    <row r="10" spans="1:15" ht="47.4" customHeight="1" x14ac:dyDescent="0.45">
      <c r="A10" s="1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</row>
    <row r="11" spans="1:15" ht="18.75" customHeight="1" x14ac:dyDescent="0.45">
      <c r="C11" s="60" t="s">
        <v>0</v>
      </c>
      <c r="D11" s="60"/>
      <c r="E11" s="60"/>
      <c r="F11" s="60"/>
      <c r="G11" s="60"/>
      <c r="H11" s="60"/>
      <c r="I11" s="60"/>
      <c r="J11" s="60"/>
      <c r="K11" s="2"/>
      <c r="L11" s="2"/>
      <c r="M11" s="2"/>
      <c r="N11" s="2"/>
    </row>
    <row r="19" spans="2:15" ht="18.75" customHeight="1" x14ac:dyDescent="0.45">
      <c r="K19" s="58" t="s">
        <v>1</v>
      </c>
      <c r="L19" s="58"/>
      <c r="M19" s="58"/>
      <c r="N19" s="58"/>
    </row>
    <row r="21" spans="2:15" ht="18.75" customHeight="1" x14ac:dyDescent="0.45">
      <c r="B21" s="68" t="s">
        <v>2</v>
      </c>
      <c r="C21" s="69"/>
      <c r="D21" s="69"/>
      <c r="E21" s="69"/>
      <c r="J21" s="68" t="s">
        <v>2</v>
      </c>
      <c r="K21" s="69"/>
      <c r="L21" s="69"/>
      <c r="M21" s="69"/>
    </row>
    <row r="23" spans="2:15" ht="18.75" customHeight="1" x14ac:dyDescent="0.45">
      <c r="C23" s="5" t="s">
        <v>3</v>
      </c>
      <c r="K23" s="5" t="s">
        <v>3</v>
      </c>
    </row>
    <row r="25" spans="2:15" ht="18.75" customHeight="1" x14ac:dyDescent="0.45">
      <c r="C25" s="2" t="s">
        <v>4</v>
      </c>
      <c r="K25" s="2" t="s">
        <v>4</v>
      </c>
    </row>
    <row r="27" spans="2:15" ht="18.75" customHeight="1" thickBot="1" x14ac:dyDescent="0.5">
      <c r="C27" s="61" t="s">
        <v>5</v>
      </c>
      <c r="D27" s="61"/>
      <c r="E27" s="61"/>
      <c r="F27" s="61"/>
      <c r="L27" s="61" t="s">
        <v>5</v>
      </c>
      <c r="M27" s="61"/>
      <c r="N27" s="61"/>
      <c r="O27" s="61"/>
    </row>
    <row r="28" spans="2:15" ht="18.75" customHeight="1" x14ac:dyDescent="0.45">
      <c r="C28" s="6" t="s">
        <v>6</v>
      </c>
      <c r="D28" s="7" t="s">
        <v>7</v>
      </c>
      <c r="E28" s="8" t="s">
        <v>8</v>
      </c>
      <c r="F28" s="9" t="s">
        <v>9</v>
      </c>
      <c r="L28" s="6" t="s">
        <v>6</v>
      </c>
      <c r="M28" s="7" t="s">
        <v>7</v>
      </c>
      <c r="N28" s="8" t="s">
        <v>8</v>
      </c>
      <c r="O28" s="9" t="s">
        <v>9</v>
      </c>
    </row>
    <row r="29" spans="2:15" ht="18.75" customHeight="1" x14ac:dyDescent="0.45">
      <c r="C29" s="10" t="s">
        <v>10</v>
      </c>
      <c r="D29" s="11">
        <v>165</v>
      </c>
      <c r="E29" s="12">
        <v>75</v>
      </c>
      <c r="F29" s="13" t="str">
        <f>IF(E29&gt;=75,"合格","不合格")</f>
        <v>合格</v>
      </c>
      <c r="L29" s="10" t="s">
        <v>10</v>
      </c>
      <c r="M29" s="11">
        <v>165</v>
      </c>
      <c r="N29" s="12">
        <v>75</v>
      </c>
      <c r="O29" s="14"/>
    </row>
    <row r="30" spans="2:15" ht="18.75" customHeight="1" x14ac:dyDescent="0.45">
      <c r="C30" s="15" t="s">
        <v>11</v>
      </c>
      <c r="D30" s="16">
        <v>172</v>
      </c>
      <c r="E30" s="17">
        <v>68</v>
      </c>
      <c r="F30" s="18" t="str">
        <f t="shared" ref="F30:F37" si="0">IF(E30&gt;=75,"合格","不合格")</f>
        <v>不合格</v>
      </c>
      <c r="L30" s="15" t="s">
        <v>11</v>
      </c>
      <c r="M30" s="16">
        <v>172</v>
      </c>
      <c r="N30" s="17">
        <v>68</v>
      </c>
      <c r="O30" s="19"/>
    </row>
    <row r="31" spans="2:15" ht="18.75" customHeight="1" x14ac:dyDescent="0.45">
      <c r="C31" s="15" t="s">
        <v>12</v>
      </c>
      <c r="D31" s="16">
        <v>158</v>
      </c>
      <c r="E31" s="17">
        <v>66</v>
      </c>
      <c r="F31" s="18" t="str">
        <f t="shared" si="0"/>
        <v>不合格</v>
      </c>
      <c r="L31" s="15" t="s">
        <v>12</v>
      </c>
      <c r="M31" s="16">
        <v>158</v>
      </c>
      <c r="N31" s="17">
        <v>66</v>
      </c>
      <c r="O31" s="19"/>
    </row>
    <row r="32" spans="2:15" ht="18.75" customHeight="1" x14ac:dyDescent="0.45">
      <c r="C32" s="15" t="s">
        <v>13</v>
      </c>
      <c r="D32" s="16">
        <v>178</v>
      </c>
      <c r="E32" s="17">
        <v>75</v>
      </c>
      <c r="F32" s="18" t="str">
        <f t="shared" si="0"/>
        <v>合格</v>
      </c>
      <c r="L32" s="15" t="s">
        <v>13</v>
      </c>
      <c r="M32" s="16">
        <v>178</v>
      </c>
      <c r="N32" s="17">
        <v>75</v>
      </c>
      <c r="O32" s="19"/>
    </row>
    <row r="33" spans="2:15" ht="18.75" customHeight="1" x14ac:dyDescent="0.45">
      <c r="C33" s="15" t="s">
        <v>14</v>
      </c>
      <c r="D33" s="16">
        <v>180</v>
      </c>
      <c r="E33" s="17">
        <v>83</v>
      </c>
      <c r="F33" s="18" t="str">
        <f t="shared" si="0"/>
        <v>合格</v>
      </c>
      <c r="L33" s="15" t="s">
        <v>14</v>
      </c>
      <c r="M33" s="16">
        <v>180</v>
      </c>
      <c r="N33" s="17">
        <v>83</v>
      </c>
      <c r="O33" s="19"/>
    </row>
    <row r="34" spans="2:15" ht="18.75" customHeight="1" x14ac:dyDescent="0.45">
      <c r="C34" s="15" t="s">
        <v>15</v>
      </c>
      <c r="D34" s="16">
        <v>169</v>
      </c>
      <c r="E34" s="17">
        <v>78</v>
      </c>
      <c r="F34" s="18" t="str">
        <f t="shared" si="0"/>
        <v>合格</v>
      </c>
      <c r="L34" s="15" t="s">
        <v>15</v>
      </c>
      <c r="M34" s="16">
        <v>169</v>
      </c>
      <c r="N34" s="17">
        <v>78</v>
      </c>
      <c r="O34" s="19"/>
    </row>
    <row r="35" spans="2:15" ht="18.75" customHeight="1" x14ac:dyDescent="0.45">
      <c r="C35" s="15" t="s">
        <v>16</v>
      </c>
      <c r="D35" s="16">
        <v>179</v>
      </c>
      <c r="E35" s="17">
        <v>90</v>
      </c>
      <c r="F35" s="18" t="str">
        <f t="shared" si="0"/>
        <v>合格</v>
      </c>
      <c r="L35" s="15" t="s">
        <v>16</v>
      </c>
      <c r="M35" s="16">
        <v>179</v>
      </c>
      <c r="N35" s="17">
        <v>90</v>
      </c>
      <c r="O35" s="19"/>
    </row>
    <row r="36" spans="2:15" ht="18.75" customHeight="1" x14ac:dyDescent="0.45">
      <c r="C36" s="15" t="s">
        <v>17</v>
      </c>
      <c r="D36" s="16">
        <v>185</v>
      </c>
      <c r="E36" s="17">
        <v>80</v>
      </c>
      <c r="F36" s="18" t="str">
        <f t="shared" si="0"/>
        <v>合格</v>
      </c>
      <c r="L36" s="15" t="s">
        <v>17</v>
      </c>
      <c r="M36" s="16">
        <v>185</v>
      </c>
      <c r="N36" s="17">
        <v>80</v>
      </c>
      <c r="O36" s="19"/>
    </row>
    <row r="37" spans="2:15" ht="18.75" customHeight="1" thickBot="1" x14ac:dyDescent="0.5">
      <c r="C37" s="20" t="s">
        <v>18</v>
      </c>
      <c r="D37" s="21">
        <v>170</v>
      </c>
      <c r="E37" s="22">
        <v>70</v>
      </c>
      <c r="F37" s="23" t="str">
        <f t="shared" si="0"/>
        <v>不合格</v>
      </c>
      <c r="L37" s="20" t="s">
        <v>18</v>
      </c>
      <c r="M37" s="21">
        <v>170</v>
      </c>
      <c r="N37" s="22">
        <v>70</v>
      </c>
      <c r="O37" s="24"/>
    </row>
    <row r="39" spans="2:15" ht="18.75" customHeight="1" x14ac:dyDescent="0.45">
      <c r="C39" s="25" t="s">
        <v>19</v>
      </c>
      <c r="D39" s="1" t="s">
        <v>20</v>
      </c>
      <c r="J39" s="25" t="s">
        <v>19</v>
      </c>
      <c r="K39" s="1" t="s">
        <v>20</v>
      </c>
    </row>
    <row r="40" spans="2:15" ht="18.75" customHeight="1" x14ac:dyDescent="0.45">
      <c r="D40" s="1" t="s">
        <v>56</v>
      </c>
      <c r="K40" s="1" t="s">
        <v>56</v>
      </c>
    </row>
    <row r="41" spans="2:15" ht="18.75" customHeight="1" x14ac:dyDescent="0.45">
      <c r="D41" s="1" t="s">
        <v>73</v>
      </c>
      <c r="K41" s="1" t="s">
        <v>73</v>
      </c>
    </row>
    <row r="42" spans="2:15" ht="18.75" customHeight="1" x14ac:dyDescent="0.45">
      <c r="D42" s="1" t="s">
        <v>57</v>
      </c>
      <c r="K42" s="1" t="s">
        <v>57</v>
      </c>
    </row>
    <row r="44" spans="2:15" ht="18.75" customHeight="1" x14ac:dyDescent="0.45">
      <c r="C44" s="62" t="s">
        <v>21</v>
      </c>
      <c r="D44" s="63" t="s">
        <v>22</v>
      </c>
      <c r="E44" s="63"/>
      <c r="F44" s="64" t="s">
        <v>23</v>
      </c>
      <c r="G44" s="65"/>
      <c r="H44" s="65"/>
      <c r="I44" s="65"/>
      <c r="J44" s="65"/>
      <c r="K44" s="65"/>
      <c r="L44" s="65"/>
      <c r="M44" s="65"/>
      <c r="N44" s="65"/>
    </row>
    <row r="45" spans="2:15" ht="18.75" customHeight="1" x14ac:dyDescent="0.45">
      <c r="C45" s="62"/>
      <c r="D45" s="66" t="s">
        <v>24</v>
      </c>
      <c r="E45" s="66"/>
      <c r="F45" s="65"/>
      <c r="G45" s="65"/>
      <c r="H45" s="65"/>
      <c r="I45" s="65"/>
      <c r="J45" s="65"/>
      <c r="K45" s="65"/>
      <c r="L45" s="65"/>
      <c r="M45" s="65"/>
      <c r="N45" s="65"/>
    </row>
    <row r="48" spans="2:15" ht="18.75" customHeight="1" x14ac:dyDescent="0.45">
      <c r="B48" s="67" t="s">
        <v>2</v>
      </c>
      <c r="C48" s="67"/>
      <c r="D48" s="67"/>
      <c r="E48" s="67"/>
      <c r="J48" s="67" t="s">
        <v>2</v>
      </c>
      <c r="K48" s="67"/>
      <c r="L48" s="67"/>
      <c r="M48" s="67"/>
    </row>
    <row r="50" spans="2:15" ht="18.75" customHeight="1" x14ac:dyDescent="0.45">
      <c r="C50" s="1" t="s">
        <v>25</v>
      </c>
      <c r="K50" s="1" t="s">
        <v>25</v>
      </c>
    </row>
    <row r="60" spans="2:15" ht="18.75" customHeight="1" x14ac:dyDescent="0.45">
      <c r="B60" s="26"/>
      <c r="C60" s="27" t="s">
        <v>26</v>
      </c>
      <c r="D60" s="27" t="s">
        <v>27</v>
      </c>
      <c r="E60" s="27" t="s">
        <v>28</v>
      </c>
      <c r="F60" s="27" t="s">
        <v>29</v>
      </c>
      <c r="G60" s="27" t="s">
        <v>30</v>
      </c>
    </row>
    <row r="61" spans="2:15" ht="18.75" customHeight="1" x14ac:dyDescent="0.45">
      <c r="B61" s="54">
        <f ca="1">TODAY()</f>
        <v>45120</v>
      </c>
      <c r="C61" s="28">
        <v>100</v>
      </c>
      <c r="D61" s="28">
        <v>50</v>
      </c>
      <c r="E61" s="28">
        <v>15</v>
      </c>
      <c r="F61" s="29">
        <f>IF(D61="","",C61*D61)</f>
        <v>5000</v>
      </c>
      <c r="G61" s="29">
        <f>IF(F61="","",F61/E61)</f>
        <v>333.33333333333331</v>
      </c>
      <c r="K61" s="58" t="s">
        <v>1</v>
      </c>
      <c r="L61" s="58"/>
      <c r="M61" s="58"/>
      <c r="N61" s="58"/>
    </row>
    <row r="62" spans="2:15" ht="18.75" customHeight="1" x14ac:dyDescent="0.45">
      <c r="B62" s="54">
        <f ca="1">B61+1</f>
        <v>45121</v>
      </c>
      <c r="C62" s="28">
        <v>100</v>
      </c>
      <c r="D62" s="28">
        <v>47</v>
      </c>
      <c r="E62" s="28">
        <v>22</v>
      </c>
      <c r="F62" s="29">
        <f t="shared" ref="F62:F69" si="1">IF(D62="","",C62*D62)</f>
        <v>4700</v>
      </c>
      <c r="G62" s="29">
        <f t="shared" ref="G62:G69" si="2">IF(F62="","",F62/E62)</f>
        <v>213.63636363636363</v>
      </c>
    </row>
    <row r="63" spans="2:15" ht="18.75" customHeight="1" x14ac:dyDescent="0.45">
      <c r="B63" s="54">
        <f t="shared" ref="B63:B69" ca="1" si="3">B62+1</f>
        <v>45122</v>
      </c>
      <c r="C63" s="28">
        <v>100</v>
      </c>
      <c r="D63" s="28">
        <v>39</v>
      </c>
      <c r="E63" s="28">
        <v>28</v>
      </c>
      <c r="F63" s="29">
        <f t="shared" si="1"/>
        <v>3900</v>
      </c>
      <c r="G63" s="29">
        <f t="shared" si="2"/>
        <v>139.28571428571428</v>
      </c>
      <c r="J63" s="26"/>
      <c r="K63" s="27" t="s">
        <v>26</v>
      </c>
      <c r="L63" s="27" t="s">
        <v>27</v>
      </c>
      <c r="M63" s="27" t="s">
        <v>28</v>
      </c>
      <c r="N63" s="27" t="s">
        <v>29</v>
      </c>
      <c r="O63" s="27" t="s">
        <v>30</v>
      </c>
    </row>
    <row r="64" spans="2:15" ht="18.75" customHeight="1" x14ac:dyDescent="0.45">
      <c r="B64" s="54">
        <f t="shared" ca="1" si="3"/>
        <v>45123</v>
      </c>
      <c r="C64" s="28">
        <v>100</v>
      </c>
      <c r="D64" s="28">
        <v>78</v>
      </c>
      <c r="E64" s="28">
        <v>38</v>
      </c>
      <c r="F64" s="29">
        <f t="shared" si="1"/>
        <v>7800</v>
      </c>
      <c r="G64" s="29">
        <f t="shared" si="2"/>
        <v>205.26315789473685</v>
      </c>
      <c r="J64" s="54">
        <f ca="1">TODAY()</f>
        <v>45120</v>
      </c>
      <c r="K64" s="30">
        <v>100</v>
      </c>
      <c r="L64" s="30">
        <v>50</v>
      </c>
      <c r="M64" s="30">
        <v>15</v>
      </c>
      <c r="N64" s="31"/>
      <c r="O64" s="31"/>
    </row>
    <row r="65" spans="2:15" ht="18.75" customHeight="1" x14ac:dyDescent="0.45">
      <c r="B65" s="54">
        <f t="shared" ca="1" si="3"/>
        <v>45124</v>
      </c>
      <c r="C65" s="28">
        <v>100</v>
      </c>
      <c r="D65" s="28">
        <v>93</v>
      </c>
      <c r="E65" s="28">
        <v>28</v>
      </c>
      <c r="F65" s="29">
        <f t="shared" si="1"/>
        <v>9300</v>
      </c>
      <c r="G65" s="29">
        <f t="shared" si="2"/>
        <v>332.14285714285717</v>
      </c>
      <c r="J65" s="54">
        <f ca="1">J64+1</f>
        <v>45121</v>
      </c>
      <c r="K65" s="30">
        <v>100</v>
      </c>
      <c r="L65" s="30">
        <v>47</v>
      </c>
      <c r="M65" s="30">
        <v>22</v>
      </c>
      <c r="N65" s="31"/>
      <c r="O65" s="31"/>
    </row>
    <row r="66" spans="2:15" ht="18.75" customHeight="1" x14ac:dyDescent="0.45">
      <c r="B66" s="54">
        <f t="shared" ca="1" si="3"/>
        <v>45125</v>
      </c>
      <c r="C66" s="28">
        <v>100</v>
      </c>
      <c r="D66" s="28">
        <v>48</v>
      </c>
      <c r="E66" s="28">
        <v>17</v>
      </c>
      <c r="F66" s="29">
        <f t="shared" si="1"/>
        <v>4800</v>
      </c>
      <c r="G66" s="29">
        <f t="shared" si="2"/>
        <v>282.35294117647061</v>
      </c>
      <c r="J66" s="54">
        <f t="shared" ref="J66:J72" ca="1" si="4">J65+1</f>
        <v>45122</v>
      </c>
      <c r="K66" s="30">
        <v>100</v>
      </c>
      <c r="L66" s="30">
        <v>39</v>
      </c>
      <c r="M66" s="30">
        <v>28</v>
      </c>
      <c r="N66" s="31"/>
      <c r="O66" s="31"/>
    </row>
    <row r="67" spans="2:15" ht="18.75" customHeight="1" x14ac:dyDescent="0.45">
      <c r="B67" s="54">
        <f t="shared" ca="1" si="3"/>
        <v>45126</v>
      </c>
      <c r="C67" s="28">
        <v>100</v>
      </c>
      <c r="D67" s="28"/>
      <c r="E67" s="28"/>
      <c r="F67" s="29" t="str">
        <f t="shared" si="1"/>
        <v/>
      </c>
      <c r="G67" s="29" t="str">
        <f t="shared" si="2"/>
        <v/>
      </c>
      <c r="J67" s="54">
        <f t="shared" ca="1" si="4"/>
        <v>45123</v>
      </c>
      <c r="K67" s="30">
        <v>100</v>
      </c>
      <c r="L67" s="30">
        <v>78</v>
      </c>
      <c r="M67" s="30">
        <v>38</v>
      </c>
      <c r="N67" s="31"/>
      <c r="O67" s="31"/>
    </row>
    <row r="68" spans="2:15" ht="18.75" customHeight="1" x14ac:dyDescent="0.45">
      <c r="B68" s="54">
        <f t="shared" ca="1" si="3"/>
        <v>45127</v>
      </c>
      <c r="C68" s="28">
        <v>100</v>
      </c>
      <c r="D68" s="28"/>
      <c r="E68" s="28"/>
      <c r="F68" s="29" t="str">
        <f t="shared" si="1"/>
        <v/>
      </c>
      <c r="G68" s="29" t="str">
        <f t="shared" si="2"/>
        <v/>
      </c>
      <c r="J68" s="54">
        <f t="shared" ca="1" si="4"/>
        <v>45124</v>
      </c>
      <c r="K68" s="30">
        <v>100</v>
      </c>
      <c r="L68" s="30">
        <v>93</v>
      </c>
      <c r="M68" s="30">
        <v>28</v>
      </c>
      <c r="N68" s="31"/>
      <c r="O68" s="31"/>
    </row>
    <row r="69" spans="2:15" ht="18.75" customHeight="1" x14ac:dyDescent="0.45">
      <c r="B69" s="54">
        <f t="shared" ca="1" si="3"/>
        <v>45128</v>
      </c>
      <c r="C69" s="28">
        <v>100</v>
      </c>
      <c r="D69" s="28"/>
      <c r="E69" s="28"/>
      <c r="F69" s="29" t="str">
        <f t="shared" si="1"/>
        <v/>
      </c>
      <c r="G69" s="29" t="str">
        <f t="shared" si="2"/>
        <v/>
      </c>
      <c r="J69" s="54">
        <f t="shared" ca="1" si="4"/>
        <v>45125</v>
      </c>
      <c r="K69" s="30">
        <v>100</v>
      </c>
      <c r="L69" s="30">
        <v>48</v>
      </c>
      <c r="M69" s="30">
        <v>17</v>
      </c>
      <c r="N69" s="31"/>
      <c r="O69" s="31"/>
    </row>
    <row r="70" spans="2:15" ht="18.75" customHeight="1" x14ac:dyDescent="0.45">
      <c r="B70" s="32" t="s">
        <v>31</v>
      </c>
      <c r="C70" s="33"/>
      <c r="D70" s="34">
        <f>SUM(D61:D69)</f>
        <v>355</v>
      </c>
      <c r="E70" s="34">
        <f>SUM(E61:E69)</f>
        <v>148</v>
      </c>
      <c r="F70" s="34">
        <f>SUM(F61:F69)</f>
        <v>35500</v>
      </c>
      <c r="G70" s="34">
        <f>SUM(G61:G69)</f>
        <v>1506.0143674694759</v>
      </c>
      <c r="J70" s="54">
        <f t="shared" ca="1" si="4"/>
        <v>45126</v>
      </c>
      <c r="K70" s="30">
        <v>100</v>
      </c>
      <c r="L70" s="30"/>
      <c r="M70" s="30"/>
      <c r="N70" s="31"/>
      <c r="O70" s="31"/>
    </row>
    <row r="71" spans="2:15" ht="18.75" customHeight="1" x14ac:dyDescent="0.45">
      <c r="B71" s="32" t="s">
        <v>32</v>
      </c>
      <c r="C71" s="33"/>
      <c r="D71" s="34">
        <f>AVERAGE(D61:D69)</f>
        <v>59.166666666666664</v>
      </c>
      <c r="E71" s="34">
        <f>AVERAGE(E61:E69)</f>
        <v>24.666666666666668</v>
      </c>
      <c r="F71" s="34">
        <f>AVERAGE(F61:F69)</f>
        <v>5916.666666666667</v>
      </c>
      <c r="G71" s="34">
        <f>AVERAGE(G61:G69)</f>
        <v>251.002394578246</v>
      </c>
      <c r="J71" s="54">
        <f t="shared" ca="1" si="4"/>
        <v>45127</v>
      </c>
      <c r="K71" s="30">
        <v>100</v>
      </c>
      <c r="L71" s="30"/>
      <c r="M71" s="30"/>
      <c r="N71" s="31"/>
      <c r="O71" s="31"/>
    </row>
    <row r="72" spans="2:15" ht="18.75" customHeight="1" x14ac:dyDescent="0.45">
      <c r="B72" s="4"/>
      <c r="J72" s="54">
        <f t="shared" ca="1" si="4"/>
        <v>45128</v>
      </c>
      <c r="K72" s="30">
        <v>100</v>
      </c>
      <c r="L72" s="30"/>
      <c r="M72" s="30"/>
      <c r="N72" s="31"/>
      <c r="O72" s="31"/>
    </row>
    <row r="73" spans="2:15" ht="18.75" customHeight="1" x14ac:dyDescent="0.45">
      <c r="J73" s="32" t="s">
        <v>31</v>
      </c>
      <c r="K73" s="33"/>
      <c r="L73" s="34"/>
      <c r="M73" s="34"/>
      <c r="N73" s="34"/>
      <c r="O73" s="34"/>
    </row>
    <row r="74" spans="2:15" ht="18.75" customHeight="1" x14ac:dyDescent="0.45">
      <c r="J74" s="32" t="s">
        <v>32</v>
      </c>
      <c r="K74" s="33"/>
      <c r="L74" s="35"/>
      <c r="M74" s="35"/>
      <c r="N74" s="35"/>
      <c r="O74" s="35"/>
    </row>
    <row r="78" spans="2:15" ht="18.75" customHeight="1" x14ac:dyDescent="0.45">
      <c r="B78" s="67" t="s">
        <v>33</v>
      </c>
      <c r="C78" s="67"/>
      <c r="D78" s="67"/>
      <c r="E78" s="67"/>
      <c r="J78" s="67" t="s">
        <v>33</v>
      </c>
      <c r="K78" s="67"/>
      <c r="L78" s="67"/>
      <c r="M78" s="67"/>
    </row>
    <row r="80" spans="2:15" ht="18.75" customHeight="1" x14ac:dyDescent="0.45">
      <c r="K80" s="58" t="s">
        <v>1</v>
      </c>
      <c r="L80" s="58"/>
      <c r="M80" s="58"/>
      <c r="N80" s="58"/>
    </row>
    <row r="83" spans="2:15" ht="18.75" customHeight="1" thickBot="1" x14ac:dyDescent="0.5">
      <c r="C83" s="36" t="s">
        <v>34</v>
      </c>
      <c r="D83" s="36"/>
      <c r="E83" s="37">
        <f>G97</f>
        <v>8127</v>
      </c>
      <c r="K83" s="36" t="s">
        <v>34</v>
      </c>
      <c r="L83" s="36"/>
      <c r="M83" s="37"/>
    </row>
    <row r="85" spans="2:15" ht="18.75" customHeight="1" x14ac:dyDescent="0.45">
      <c r="B85" s="38" t="s">
        <v>35</v>
      </c>
      <c r="C85" s="38" t="s">
        <v>36</v>
      </c>
      <c r="D85" s="38" t="s">
        <v>37</v>
      </c>
      <c r="E85" s="38" t="s">
        <v>38</v>
      </c>
      <c r="F85" s="39" t="s">
        <v>26</v>
      </c>
      <c r="G85" s="40" t="s">
        <v>39</v>
      </c>
      <c r="J85" s="38" t="s">
        <v>35</v>
      </c>
      <c r="K85" s="38" t="s">
        <v>36</v>
      </c>
      <c r="L85" s="38" t="s">
        <v>37</v>
      </c>
      <c r="M85" s="38" t="s">
        <v>38</v>
      </c>
      <c r="N85" s="39" t="s">
        <v>26</v>
      </c>
      <c r="O85" s="40" t="s">
        <v>39</v>
      </c>
    </row>
    <row r="86" spans="2:15" ht="18.75" customHeight="1" x14ac:dyDescent="0.45">
      <c r="B86" s="55" t="s">
        <v>40</v>
      </c>
      <c r="C86" s="56" t="s">
        <v>41</v>
      </c>
      <c r="D86" s="56" t="s">
        <v>42</v>
      </c>
      <c r="E86" s="28">
        <v>2</v>
      </c>
      <c r="F86" s="57">
        <v>1230</v>
      </c>
      <c r="G86" s="41">
        <f>IF(E86="","",E86*F86)</f>
        <v>2460</v>
      </c>
      <c r="J86" s="55" t="s">
        <v>40</v>
      </c>
      <c r="K86" s="56" t="s">
        <v>41</v>
      </c>
      <c r="L86" s="56" t="s">
        <v>42</v>
      </c>
      <c r="M86" s="28">
        <v>2</v>
      </c>
      <c r="N86" s="57">
        <v>1230</v>
      </c>
      <c r="O86" s="41"/>
    </row>
    <row r="87" spans="2:15" ht="18.75" customHeight="1" x14ac:dyDescent="0.45">
      <c r="B87" s="55" t="s">
        <v>43</v>
      </c>
      <c r="C87" s="56" t="s">
        <v>44</v>
      </c>
      <c r="D87" s="56" t="s">
        <v>45</v>
      </c>
      <c r="E87" s="28">
        <v>1</v>
      </c>
      <c r="F87" s="57">
        <v>345</v>
      </c>
      <c r="G87" s="41">
        <f t="shared" ref="G87:G94" si="5">IF(E87="","",E87*F87)</f>
        <v>345</v>
      </c>
      <c r="J87" s="55" t="s">
        <v>43</v>
      </c>
      <c r="K87" s="56" t="s">
        <v>44</v>
      </c>
      <c r="L87" s="56" t="s">
        <v>45</v>
      </c>
      <c r="M87" s="28">
        <v>1</v>
      </c>
      <c r="N87" s="57">
        <v>345</v>
      </c>
      <c r="O87" s="41"/>
    </row>
    <row r="88" spans="2:15" ht="18.75" customHeight="1" x14ac:dyDescent="0.45">
      <c r="B88" s="55" t="s">
        <v>46</v>
      </c>
      <c r="C88" s="56" t="s">
        <v>47</v>
      </c>
      <c r="D88" s="56" t="s">
        <v>48</v>
      </c>
      <c r="E88" s="28">
        <v>1</v>
      </c>
      <c r="F88" s="57">
        <v>2980</v>
      </c>
      <c r="G88" s="41">
        <f t="shared" si="5"/>
        <v>2980</v>
      </c>
      <c r="J88" s="55" t="s">
        <v>46</v>
      </c>
      <c r="K88" s="56" t="s">
        <v>47</v>
      </c>
      <c r="L88" s="56" t="s">
        <v>48</v>
      </c>
      <c r="M88" s="28">
        <v>1</v>
      </c>
      <c r="N88" s="57">
        <v>2980</v>
      </c>
      <c r="O88" s="41"/>
    </row>
    <row r="89" spans="2:15" ht="18.75" customHeight="1" x14ac:dyDescent="0.45">
      <c r="B89" s="55" t="s">
        <v>49</v>
      </c>
      <c r="C89" s="56" t="s">
        <v>50</v>
      </c>
      <c r="D89" s="56" t="s">
        <v>51</v>
      </c>
      <c r="E89" s="28">
        <v>2</v>
      </c>
      <c r="F89" s="57">
        <v>870</v>
      </c>
      <c r="G89" s="41">
        <f t="shared" si="5"/>
        <v>1740</v>
      </c>
      <c r="J89" s="55" t="s">
        <v>49</v>
      </c>
      <c r="K89" s="56" t="s">
        <v>50</v>
      </c>
      <c r="L89" s="56" t="s">
        <v>51</v>
      </c>
      <c r="M89" s="28">
        <v>2</v>
      </c>
      <c r="N89" s="57">
        <v>870</v>
      </c>
      <c r="O89" s="41"/>
    </row>
    <row r="90" spans="2:15" ht="18.75" customHeight="1" x14ac:dyDescent="0.45">
      <c r="B90" s="55" t="s">
        <v>58</v>
      </c>
      <c r="C90" s="56" t="s">
        <v>60</v>
      </c>
      <c r="D90" s="56" t="s">
        <v>62</v>
      </c>
      <c r="E90" s="28"/>
      <c r="F90" s="57">
        <v>120</v>
      </c>
      <c r="G90" s="41" t="str">
        <f t="shared" si="5"/>
        <v/>
      </c>
      <c r="J90" s="55" t="s">
        <v>58</v>
      </c>
      <c r="K90" s="56" t="s">
        <v>60</v>
      </c>
      <c r="L90" s="56" t="s">
        <v>62</v>
      </c>
      <c r="M90" s="28"/>
      <c r="N90" s="57">
        <v>120</v>
      </c>
      <c r="O90" s="41"/>
    </row>
    <row r="91" spans="2:15" ht="18.75" customHeight="1" x14ac:dyDescent="0.45">
      <c r="B91" s="55" t="s">
        <v>59</v>
      </c>
      <c r="C91" s="56" t="s">
        <v>61</v>
      </c>
      <c r="D91" s="56" t="s">
        <v>63</v>
      </c>
      <c r="E91" s="28"/>
      <c r="F91" s="57">
        <v>100</v>
      </c>
      <c r="G91" s="41" t="str">
        <f t="shared" si="5"/>
        <v/>
      </c>
      <c r="J91" s="55" t="s">
        <v>59</v>
      </c>
      <c r="K91" s="56" t="s">
        <v>61</v>
      </c>
      <c r="L91" s="56" t="s">
        <v>63</v>
      </c>
      <c r="M91" s="28"/>
      <c r="N91" s="57">
        <v>100</v>
      </c>
      <c r="O91" s="41"/>
    </row>
    <row r="92" spans="2:15" ht="18.75" customHeight="1" x14ac:dyDescent="0.45">
      <c r="B92" s="55" t="s">
        <v>64</v>
      </c>
      <c r="C92" s="56" t="s">
        <v>65</v>
      </c>
      <c r="D92" s="56" t="s">
        <v>70</v>
      </c>
      <c r="E92" s="28"/>
      <c r="F92" s="57">
        <v>80</v>
      </c>
      <c r="G92" s="41" t="str">
        <f t="shared" si="5"/>
        <v/>
      </c>
      <c r="H92" s="42"/>
      <c r="I92" s="42"/>
      <c r="J92" s="55" t="s">
        <v>64</v>
      </c>
      <c r="K92" s="56" t="s">
        <v>65</v>
      </c>
      <c r="L92" s="56" t="s">
        <v>70</v>
      </c>
      <c r="M92" s="28"/>
      <c r="N92" s="57">
        <v>80</v>
      </c>
      <c r="O92" s="41"/>
    </row>
    <row r="93" spans="2:15" ht="18.75" customHeight="1" x14ac:dyDescent="0.45">
      <c r="B93" s="55" t="s">
        <v>66</v>
      </c>
      <c r="C93" s="56" t="s">
        <v>67</v>
      </c>
      <c r="D93" s="56" t="s">
        <v>71</v>
      </c>
      <c r="E93" s="28"/>
      <c r="F93" s="57">
        <v>230</v>
      </c>
      <c r="G93" s="41" t="str">
        <f t="shared" si="5"/>
        <v/>
      </c>
      <c r="H93" s="42"/>
      <c r="I93" s="42"/>
      <c r="J93" s="55" t="s">
        <v>66</v>
      </c>
      <c r="K93" s="56" t="s">
        <v>67</v>
      </c>
      <c r="L93" s="56" t="s">
        <v>71</v>
      </c>
      <c r="M93" s="28"/>
      <c r="N93" s="57">
        <v>230</v>
      </c>
      <c r="O93" s="41"/>
    </row>
    <row r="94" spans="2:15" ht="18.75" customHeight="1" x14ac:dyDescent="0.45">
      <c r="B94" s="55" t="s">
        <v>68</v>
      </c>
      <c r="C94" s="56" t="s">
        <v>69</v>
      </c>
      <c r="D94" s="56" t="s">
        <v>72</v>
      </c>
      <c r="E94" s="28"/>
      <c r="F94" s="57">
        <v>730</v>
      </c>
      <c r="G94" s="41" t="str">
        <f t="shared" si="5"/>
        <v/>
      </c>
      <c r="J94" s="55" t="s">
        <v>68</v>
      </c>
      <c r="K94" s="56" t="s">
        <v>69</v>
      </c>
      <c r="L94" s="56" t="s">
        <v>72</v>
      </c>
      <c r="M94" s="28"/>
      <c r="N94" s="57">
        <v>730</v>
      </c>
      <c r="O94" s="41"/>
    </row>
    <row r="95" spans="2:15" ht="18.75" customHeight="1" x14ac:dyDescent="0.45">
      <c r="B95" s="43" t="s">
        <v>52</v>
      </c>
      <c r="C95" s="44"/>
      <c r="D95" s="44"/>
      <c r="E95" s="45"/>
      <c r="F95" s="46" t="s">
        <v>53</v>
      </c>
      <c r="G95" s="47">
        <f>SUM(G86:G94)</f>
        <v>7525</v>
      </c>
      <c r="J95" s="43" t="s">
        <v>52</v>
      </c>
      <c r="K95" s="44"/>
      <c r="L95" s="44"/>
      <c r="M95" s="45"/>
      <c r="N95" s="46" t="s">
        <v>53</v>
      </c>
      <c r="O95" s="47"/>
    </row>
    <row r="96" spans="2:15" ht="18.75" customHeight="1" x14ac:dyDescent="0.45">
      <c r="B96" s="48"/>
      <c r="E96" s="49"/>
      <c r="F96" s="46" t="s">
        <v>54</v>
      </c>
      <c r="G96" s="47">
        <f>INT(G95*0.08)</f>
        <v>602</v>
      </c>
      <c r="J96" s="48"/>
      <c r="M96" s="49"/>
      <c r="N96" s="46" t="s">
        <v>54</v>
      </c>
      <c r="O96" s="47"/>
    </row>
    <row r="97" spans="2:15" ht="18.75" customHeight="1" x14ac:dyDescent="0.45">
      <c r="B97" s="50"/>
      <c r="C97" s="51"/>
      <c r="D97" s="51"/>
      <c r="E97" s="52"/>
      <c r="F97" s="53" t="s">
        <v>31</v>
      </c>
      <c r="G97" s="47">
        <f>SUM(G95:G96)</f>
        <v>8127</v>
      </c>
      <c r="J97" s="50"/>
      <c r="K97" s="51"/>
      <c r="L97" s="51"/>
      <c r="M97" s="52"/>
      <c r="N97" s="53" t="s">
        <v>31</v>
      </c>
      <c r="O97" s="47"/>
    </row>
  </sheetData>
  <mergeCells count="15">
    <mergeCell ref="K61:N61"/>
    <mergeCell ref="K80:N80"/>
    <mergeCell ref="A1:G1"/>
    <mergeCell ref="C11:J11"/>
    <mergeCell ref="K19:N19"/>
    <mergeCell ref="C27:F27"/>
    <mergeCell ref="L27:O27"/>
    <mergeCell ref="C44:C45"/>
    <mergeCell ref="D44:E44"/>
    <mergeCell ref="F44:N45"/>
    <mergeCell ref="D45:E45"/>
    <mergeCell ref="J48:M48"/>
    <mergeCell ref="B48:E48"/>
    <mergeCell ref="J78:M78"/>
    <mergeCell ref="B78:E78"/>
  </mergeCells>
  <phoneticPr fontId="3"/>
  <conditionalFormatting sqref="D29:D37">
    <cfRule type="cellIs" dxfId="2" priority="1" stopIfTrue="1" operator="greaterThanOrEqual">
      <formula>180</formula>
    </cfRule>
    <cfRule type="cellIs" dxfId="1" priority="2" stopIfTrue="1" operator="between">
      <formula>170</formula>
      <formula>179</formula>
    </cfRule>
    <cfRule type="cellIs" dxfId="0" priority="3" stopIfTrue="1" operator="lessThanOrEqual">
      <formula>170</formula>
    </cfRule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2023-05-11T02:44:56Z</dcterms:created>
  <dcterms:modified xsi:type="dcterms:W3CDTF">2023-07-13T02:10:52Z</dcterms:modified>
</cp:coreProperties>
</file>