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4-検索／行列関数\"/>
    </mc:Choice>
  </mc:AlternateContent>
  <xr:revisionPtr revIDLastSave="0" documentId="13_ncr:1_{7AF46CDE-433F-4C7F-94D2-03D9496334AD}" xr6:coauthVersionLast="47" xr6:coauthVersionMax="47" xr10:uidLastSave="{00000000-0000-0000-0000-000000000000}"/>
  <bookViews>
    <workbookView xWindow="1164" yWindow="60" windowWidth="20472" windowHeight="12720" xr2:uid="{334981A1-0BAD-4C05-8751-D57704C929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1" i="1" l="1"/>
  <c r="J132" i="1" s="1"/>
  <c r="J133" i="1" s="1"/>
  <c r="J134" i="1" s="1"/>
  <c r="J135" i="1" s="1"/>
  <c r="B131" i="1"/>
  <c r="B132" i="1" s="1"/>
  <c r="B133" i="1" s="1"/>
  <c r="B134" i="1" s="1"/>
  <c r="B135" i="1" s="1"/>
  <c r="F192" i="1"/>
  <c r="E192" i="1"/>
  <c r="D192" i="1"/>
  <c r="F191" i="1"/>
  <c r="E191" i="1"/>
  <c r="D191" i="1"/>
  <c r="F190" i="1"/>
  <c r="E190" i="1"/>
  <c r="D190" i="1"/>
  <c r="F189" i="1"/>
  <c r="E189" i="1"/>
  <c r="D189" i="1"/>
  <c r="F188" i="1"/>
  <c r="E188" i="1"/>
  <c r="D188" i="1"/>
  <c r="F187" i="1"/>
  <c r="E187" i="1"/>
  <c r="D187" i="1"/>
  <c r="F186" i="1"/>
  <c r="E186" i="1"/>
  <c r="D186" i="1"/>
  <c r="F185" i="1"/>
  <c r="E185" i="1"/>
  <c r="D185" i="1"/>
  <c r="E135" i="1"/>
  <c r="G135" i="1" s="1"/>
  <c r="D135" i="1"/>
  <c r="G134" i="1"/>
  <c r="E134" i="1"/>
  <c r="D134" i="1"/>
  <c r="E133" i="1"/>
  <c r="G133" i="1" s="1"/>
  <c r="E154" i="1" s="1"/>
  <c r="D133" i="1"/>
  <c r="E132" i="1"/>
  <c r="G132" i="1" s="1"/>
  <c r="E153" i="1" s="1"/>
  <c r="D132" i="1"/>
  <c r="E131" i="1"/>
  <c r="G131" i="1" s="1"/>
  <c r="E152" i="1" s="1"/>
  <c r="E155" i="1" s="1"/>
  <c r="D131" i="1"/>
  <c r="L100" i="1"/>
  <c r="D99" i="1"/>
  <c r="D88" i="1"/>
  <c r="E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6" authorId="0" shapeId="0" xr:uid="{EE2F6187-AF3C-468D-B2D6-5211CB1F1BE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D56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39"/>
            <rFont val="ＭＳ Ｐゴシック"/>
            <family val="3"/>
            <charset val="128"/>
          </rPr>
          <t>K60:N67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6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左の「社員番号」セルに番号を入力すると
元表より、該当する氏名を検索して、表示します。
このように、用意された表にあるデータを自動的に検出します。
社員番号を変更入力すると、氏名も変更されます。</t>
        </r>
      </text>
    </comment>
    <comment ref="D88" authorId="0" shapeId="0" xr:uid="{21461A9B-337C-4E1E-916F-F083B37A450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C87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39"/>
            <rFont val="ＭＳ Ｐゴシック"/>
            <family val="3"/>
            <charset val="128"/>
          </rPr>
          <t>K85:N92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60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9" authorId="0" shapeId="0" xr:uid="{D88E5087-B373-4C26-B913-09DC809059B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C98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39"/>
            <rFont val="ＭＳ Ｐゴシック"/>
            <family val="3"/>
            <charset val="128"/>
          </rPr>
          <t>K85:N92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60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L100" authorId="0" shapeId="0" xr:uid="{6D6F73A4-0BD5-470C-9ADA-DD94464D83F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K99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39"/>
            <rFont val="ＭＳ Ｐゴシック"/>
            <family val="3"/>
            <charset val="128"/>
          </rPr>
          <t>L85:N92</t>
        </r>
        <r>
          <rPr>
            <b/>
            <sz val="14"/>
            <color indexed="12"/>
            <rFont val="ＭＳ Ｐゴシック"/>
            <family val="3"/>
            <charset val="128"/>
          </rPr>
          <t>,</t>
        </r>
        <r>
          <rPr>
            <b/>
            <sz val="18"/>
            <color indexed="60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元表の選択範囲に注意して下さい。</t>
        </r>
      </text>
    </comment>
    <comment ref="D131" authorId="0" shapeId="0" xr:uid="{17951D7F-6533-4A4B-9513-F8479CD7D0A4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57"/>
            <rFont val="ＭＳ Ｐゴシック"/>
            <family val="3"/>
            <charset val="128"/>
          </rPr>
          <t>C131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39"/>
            <rFont val="ＭＳ Ｐゴシック"/>
            <family val="3"/>
            <charset val="128"/>
          </rPr>
          <t>$D$123:$F$125</t>
        </r>
        <r>
          <rPr>
            <sz val="18"/>
            <color indexed="10"/>
            <rFont val="ＭＳ Ｐゴシック"/>
            <family val="3"/>
            <charset val="128"/>
          </rPr>
          <t>,</t>
        </r>
        <r>
          <rPr>
            <b/>
            <sz val="18"/>
            <color indexed="60"/>
            <rFont val="ＭＳ Ｐゴシック"/>
            <family val="3"/>
            <charset val="128"/>
          </rPr>
          <t>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8"/>
            <color indexed="81"/>
            <rFont val="ＭＳ Ｐゴシック"/>
            <family val="3"/>
            <charset val="128"/>
          </rPr>
          <t>1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元表の</t>
        </r>
        <r>
          <rPr>
            <b/>
            <sz val="12"/>
            <color indexed="81"/>
            <rFont val="ＭＳ Ｐゴシック"/>
            <family val="3"/>
            <charset val="128"/>
          </rPr>
          <t>範囲</t>
        </r>
        <r>
          <rPr>
            <sz val="12"/>
            <color indexed="81"/>
            <rFont val="ＭＳ Ｐゴシック"/>
            <family val="3"/>
            <charset val="128"/>
          </rPr>
          <t>は、固定された位置にするため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E131" authorId="0" shapeId="0" xr:uid="{D782D3B8-2FF4-484F-AD02-0AF27A292509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57"/>
            <rFont val="ＭＳ Ｐゴシック"/>
            <family val="3"/>
            <charset val="128"/>
          </rPr>
          <t>C131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39"/>
            <rFont val="ＭＳ Ｐゴシック"/>
            <family val="3"/>
            <charset val="128"/>
          </rPr>
          <t>$D$123:$F$125</t>
        </r>
        <r>
          <rPr>
            <sz val="18"/>
            <color indexed="10"/>
            <rFont val="ＭＳ Ｐゴシック"/>
            <family val="3"/>
            <charset val="128"/>
          </rPr>
          <t>,</t>
        </r>
        <r>
          <rPr>
            <b/>
            <sz val="18"/>
            <color indexed="49"/>
            <rFont val="ＭＳ Ｐゴシック"/>
            <family val="3"/>
            <charset val="128"/>
          </rPr>
          <t>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8"/>
            <color indexed="81"/>
            <rFont val="ＭＳ Ｐゴシック"/>
            <family val="3"/>
            <charset val="128"/>
          </rPr>
          <t>1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元表の</t>
        </r>
        <r>
          <rPr>
            <b/>
            <sz val="12"/>
            <color indexed="81"/>
            <rFont val="ＭＳ Ｐゴシック"/>
            <family val="3"/>
            <charset val="128"/>
          </rPr>
          <t>範囲</t>
        </r>
        <r>
          <rPr>
            <sz val="12"/>
            <color indexed="81"/>
            <rFont val="ＭＳ Ｐゴシック"/>
            <family val="3"/>
            <charset val="128"/>
          </rPr>
          <t>は、固定された位置にするため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G131" authorId="0" shapeId="0" xr:uid="{B698149D-7A2D-4AB5-A856-2E45F4801D9D}">
      <text>
        <r>
          <rPr>
            <b/>
            <sz val="14"/>
            <color indexed="81"/>
            <rFont val="ＭＳ Ｐゴシック"/>
            <family val="3"/>
            <charset val="128"/>
          </rPr>
          <t>=E131*F131</t>
        </r>
      </text>
    </comment>
    <comment ref="E152" authorId="0" shapeId="0" xr:uid="{39EE8738-EA99-4BEB-9F0E-5C563A7C97D3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$D$131:$D$135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57"/>
            <rFont val="ＭＳ Ｐゴシック"/>
            <family val="3"/>
            <charset val="128"/>
          </rPr>
          <t>D152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$G$131:$G$135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※条件付き合計は＝</t>
        </r>
        <r>
          <rPr>
            <b/>
            <sz val="12"/>
            <color indexed="81"/>
            <rFont val="ＭＳ Ｐゴシック"/>
            <family val="3"/>
            <charset val="128"/>
          </rPr>
          <t>SUMIF関数</t>
        </r>
        <r>
          <rPr>
            <sz val="12"/>
            <color indexed="81"/>
            <rFont val="ＭＳ Ｐゴシック"/>
            <family val="3"/>
            <charset val="128"/>
          </rPr>
          <t>でしたね。</t>
        </r>
      </text>
    </comment>
    <comment ref="D185" authorId="0" shapeId="0" xr:uid="{BCD5BAEB-F667-48F3-8C7C-A1A16B6A582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C185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$C$172:$F$179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6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185" authorId="0" shapeId="0" xr:uid="{6C170A51-97AD-49B2-8BA0-81508F8379B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C185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$C$172:$F$179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49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85" authorId="0" shapeId="0" xr:uid="{56F86225-26D5-4EB6-874F-BB3CC321274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C185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$C$172:$F$179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53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</commentList>
</comments>
</file>

<file path=xl/sharedStrings.xml><?xml version="1.0" encoding="utf-8"?>
<sst xmlns="http://schemas.openxmlformats.org/spreadsheetml/2006/main" count="230" uniqueCount="126">
  <si>
    <r>
      <rPr>
        <b/>
        <sz val="12"/>
        <color rgb="FFFF0000"/>
        <rFont val="ＭＳ Ｐゴシック"/>
        <family val="3"/>
        <charset val="128"/>
      </rPr>
      <t>VLOOKUP</t>
    </r>
    <r>
      <rPr>
        <sz val="12"/>
        <color theme="1"/>
        <rFont val="ＭＳ Ｐゴシック"/>
        <family val="3"/>
        <charset val="128"/>
      </rPr>
      <t>は</t>
    </r>
    <phoneticPr fontId="4"/>
  </si>
  <si>
    <t>縦方向</t>
  </si>
  <si>
    <r>
      <rPr>
        <b/>
        <sz val="12"/>
        <color rgb="FFFF0000"/>
        <rFont val="ＭＳ Ｐゴシック"/>
        <family val="3"/>
        <charset val="128"/>
      </rPr>
      <t>HLOOKUP</t>
    </r>
    <r>
      <rPr>
        <sz val="12"/>
        <color theme="1"/>
        <rFont val="ＭＳ Ｐゴシック"/>
        <family val="3"/>
        <charset val="128"/>
      </rPr>
      <t>は</t>
    </r>
    <phoneticPr fontId="4"/>
  </si>
  <si>
    <t>横方向</t>
  </si>
  <si>
    <r>
      <t>入力モードを「半角/全角」キーを押し「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</si>
  <si>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</si>
  <si>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</si>
  <si>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</si>
  <si>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</si>
  <si>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</si>
  <si>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</si>
  <si>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</si>
  <si>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</si>
  <si>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</si>
  <si>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</si>
  <si>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</si>
  <si>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</si>
  <si>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</si>
  <si>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</si>
  <si>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</si>
  <si>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</si>
  <si>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</si>
  <si>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</si>
  <si>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</si>
  <si>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4"/>
  </si>
  <si>
    <t>左のように作成してみましょう</t>
  </si>
  <si>
    <r>
      <rPr>
        <b/>
        <sz val="12"/>
        <color rgb="FFFF0000"/>
        <rFont val="ＭＳ Ｐゴシック"/>
        <family val="3"/>
        <charset val="128"/>
      </rPr>
      <t xml:space="preserve">VLOOKUP </t>
    </r>
    <r>
      <rPr>
        <b/>
        <sz val="12"/>
        <rFont val="ＭＳ Ｐゴシック"/>
        <family val="3"/>
        <charset val="128"/>
      </rPr>
      <t>関数ー（検索／行列）</t>
    </r>
    <rPh sb="8" eb="10">
      <t>カンスウ</t>
    </rPh>
    <rPh sb="12" eb="15">
      <t>ケンサクスラ</t>
    </rPh>
    <rPh sb="15" eb="17">
      <t>ギョウレツ</t>
    </rPh>
    <phoneticPr fontId="4"/>
  </si>
  <si>
    <t>例えば</t>
    <rPh sb="0" eb="1">
      <t>タト</t>
    </rPh>
    <phoneticPr fontId="4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</si>
  <si>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4"/>
  </si>
  <si>
    <r>
      <t>右の元表で、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8" eb="10">
      <t>ケイサン</t>
    </rPh>
    <rPh sb="10" eb="11">
      <t>シキ</t>
    </rPh>
    <rPh sb="12" eb="14">
      <t>セッテイ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</si>
  <si>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</si>
  <si>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</si>
  <si>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《例》</t>
    <rPh sb="1" eb="2">
      <t>レイ</t>
    </rPh>
    <phoneticPr fontId="4"/>
  </si>
  <si>
    <t>※任意の社員番号を入力すると</t>
    <rPh sb="1" eb="3">
      <t>ニンイ</t>
    </rPh>
    <rPh sb="4" eb="6">
      <t>シャイン</t>
    </rPh>
    <rPh sb="6" eb="8">
      <t>バンゴウ</t>
    </rPh>
    <rPh sb="9" eb="11">
      <t>ニュウリョク</t>
    </rPh>
    <phoneticPr fontId="4"/>
  </si>
  <si>
    <r>
      <rPr>
        <b/>
        <sz val="12"/>
        <color indexed="10"/>
        <rFont val="ＭＳ Ｐゴシック"/>
        <family val="3"/>
        <charset val="128"/>
      </rPr>
      <t>注意</t>
    </r>
    <r>
      <rPr>
        <sz val="12"/>
        <color indexed="10"/>
        <rFont val="ＭＳ Ｐゴシック"/>
        <family val="3"/>
        <charset val="128"/>
      </rPr>
      <t>）</t>
    </r>
    <r>
      <rPr>
        <sz val="12"/>
        <color theme="1"/>
        <rFont val="ＭＳ Ｐゴシック"/>
        <family val="3"/>
        <charset val="128"/>
      </rPr>
      <t>左列は</t>
    </r>
    <r>
      <rPr>
        <b/>
        <sz val="12"/>
        <color rgb="FFFF0000"/>
        <rFont val="ＭＳ Ｐゴシック"/>
        <family val="3"/>
        <charset val="128"/>
      </rPr>
      <t>昇順に並べ変え</t>
    </r>
    <r>
      <rPr>
        <sz val="12"/>
        <color theme="1"/>
        <rFont val="ＭＳ Ｐゴシック"/>
        <family val="3"/>
        <charset val="128"/>
      </rPr>
      <t>ておきます。</t>
    </r>
    <rPh sb="0" eb="2">
      <t>チュウイ</t>
    </rPh>
    <rPh sb="3" eb="4">
      <t>ヒダリ</t>
    </rPh>
    <rPh sb="4" eb="5">
      <t>レツ</t>
    </rPh>
    <rPh sb="6" eb="8">
      <t>ショウジュン</t>
    </rPh>
    <rPh sb="9" eb="10">
      <t>ナラ</t>
    </rPh>
    <rPh sb="11" eb="12">
      <t>カ</t>
    </rPh>
    <phoneticPr fontId="4"/>
  </si>
  <si>
    <t>　「元表」より自動的に「氏名」を読み込みます。</t>
    <rPh sb="2" eb="3">
      <t>モト</t>
    </rPh>
    <rPh sb="3" eb="4">
      <t>ヒョウ</t>
    </rPh>
    <rPh sb="7" eb="10">
      <t>ジドウテキ</t>
    </rPh>
    <rPh sb="12" eb="14">
      <t>シメイ</t>
    </rPh>
    <rPh sb="16" eb="17">
      <t>ヨ</t>
    </rPh>
    <rPh sb="18" eb="19">
      <t>コ</t>
    </rPh>
    <phoneticPr fontId="4"/>
  </si>
  <si>
    <t>元表</t>
    <rPh sb="0" eb="1">
      <t>モト</t>
    </rPh>
    <rPh sb="1" eb="2">
      <t>ヒョウ</t>
    </rPh>
    <phoneticPr fontId="4"/>
  </si>
  <si>
    <t>部署コード</t>
    <rPh sb="0" eb="2">
      <t>ブショ</t>
    </rPh>
    <phoneticPr fontId="4"/>
  </si>
  <si>
    <t>部署名</t>
    <rPh sb="0" eb="3">
      <t>ブショメイ</t>
    </rPh>
    <phoneticPr fontId="4"/>
  </si>
  <si>
    <t>菊地</t>
    <rPh sb="0" eb="2">
      <t>キクチ</t>
    </rPh>
    <phoneticPr fontId="4"/>
  </si>
  <si>
    <t>A001</t>
    <phoneticPr fontId="4"/>
  </si>
  <si>
    <t>営業</t>
    <rPh sb="0" eb="2">
      <t>エイギョウ</t>
    </rPh>
    <phoneticPr fontId="4"/>
  </si>
  <si>
    <t>方法</t>
    <rPh sb="0" eb="2">
      <t>ホウホウ</t>
    </rPh>
    <phoneticPr fontId="4"/>
  </si>
  <si>
    <t>滝沢</t>
    <rPh sb="0" eb="2">
      <t>タキザワ</t>
    </rPh>
    <phoneticPr fontId="4"/>
  </si>
  <si>
    <t>S002</t>
    <phoneticPr fontId="4"/>
  </si>
  <si>
    <t>総務</t>
    <rPh sb="0" eb="2">
      <t>ソウム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</si>
  <si>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</si>
  <si>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寺本</t>
    <rPh sb="0" eb="1">
      <t>テラモト</t>
    </rPh>
    <rPh sb="1" eb="2">
      <t>ホン</t>
    </rPh>
    <phoneticPr fontId="4"/>
  </si>
  <si>
    <t>D003</t>
    <phoneticPr fontId="4"/>
  </si>
  <si>
    <t>工事部</t>
    <rPh sb="0" eb="3">
      <t>コウジブ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</si>
  <si>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</si>
  <si>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沢田</t>
    <rPh sb="0" eb="2">
      <t>サワダ</t>
    </rPh>
    <phoneticPr fontId="4"/>
  </si>
  <si>
    <t>E004</t>
    <phoneticPr fontId="4"/>
  </si>
  <si>
    <t>外商</t>
    <rPh sb="0" eb="2">
      <t>ガイショウ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</si>
  <si>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検索／行列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4"/>
  </si>
  <si>
    <t>島田</t>
    <rPh sb="0" eb="2">
      <t>シマダ</t>
    </rPh>
    <phoneticPr fontId="4"/>
  </si>
  <si>
    <t>T006</t>
    <phoneticPr fontId="4"/>
  </si>
  <si>
    <t>購買</t>
    <rPh sb="0" eb="2">
      <t>コウバイ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</si>
  <si>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VLOOKUP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7" eb="19">
      <t>センタク</t>
    </rPh>
    <phoneticPr fontId="4"/>
  </si>
  <si>
    <t>大木</t>
    <rPh sb="0" eb="2">
      <t>オオキ</t>
    </rPh>
    <phoneticPr fontId="4"/>
  </si>
  <si>
    <t>Y007</t>
    <phoneticPr fontId="4"/>
  </si>
  <si>
    <t>人事</t>
    <rPh sb="0" eb="2">
      <t>ジンジ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</si>
  <si>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</si>
  <si>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高橋</t>
    <rPh sb="0" eb="2">
      <t>タカハシ</t>
    </rPh>
    <phoneticPr fontId="4"/>
  </si>
  <si>
    <t>K008</t>
    <phoneticPr fontId="4"/>
  </si>
  <si>
    <t>秘書</t>
    <rPh sb="0" eb="2">
      <t>ヒショ</t>
    </rPh>
    <phoneticPr fontId="4"/>
  </si>
  <si>
    <t>鈴木</t>
    <rPh sb="0" eb="2">
      <t>スズキ</t>
    </rPh>
    <phoneticPr fontId="4"/>
  </si>
  <si>
    <t>P009</t>
    <phoneticPr fontId="4"/>
  </si>
  <si>
    <t>運輸</t>
    <rPh sb="0" eb="2">
      <t>ウンユ</t>
    </rPh>
    <phoneticPr fontId="4"/>
  </si>
  <si>
    <r>
      <t>右の元表（テーブル）から、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15" eb="17">
      <t>ケイサン</t>
    </rPh>
    <rPh sb="17" eb="18">
      <t>シキ</t>
    </rPh>
    <rPh sb="19" eb="21">
      <t>セッテイ</t>
    </rPh>
    <phoneticPr fontId="4"/>
  </si>
  <si>
    <t>答</t>
    <rPh sb="0" eb="1">
      <t>コタエ</t>
    </rPh>
    <phoneticPr fontId="4"/>
  </si>
  <si>
    <t>※元表の｛選択範囲｝に注意</t>
    <rPh sb="1" eb="2">
      <t>モト</t>
    </rPh>
    <rPh sb="2" eb="3">
      <t>ヒョウ</t>
    </rPh>
    <rPh sb="5" eb="7">
      <t>センタク</t>
    </rPh>
    <rPh sb="7" eb="9">
      <t>ハンイ</t>
    </rPh>
    <rPh sb="11" eb="13">
      <t>チュウイ</t>
    </rPh>
    <phoneticPr fontId="4"/>
  </si>
  <si>
    <t>部署名</t>
    <rPh sb="0" eb="2">
      <t>ブショ</t>
    </rPh>
    <rPh sb="2" eb="3">
      <t>メイ</t>
    </rPh>
    <phoneticPr fontId="4"/>
  </si>
  <si>
    <t>絶対参照</t>
    <rPh sb="0" eb="2">
      <t>ゼッタイ</t>
    </rPh>
    <rPh sb="2" eb="4">
      <t>サンショウ</t>
    </rPh>
    <phoneticPr fontId="4"/>
  </si>
  <si>
    <t>商品番号対応表</t>
    <rPh sb="0" eb="2">
      <t>ショウヒン</t>
    </rPh>
    <rPh sb="2" eb="4">
      <t>バンゴウ</t>
    </rPh>
    <rPh sb="4" eb="7">
      <t>タイオウヒョウ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</si>
  <si>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</si>
  <si>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</si>
  <si>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販売価格</t>
    <rPh sb="0" eb="2">
      <t>ハンバイ</t>
    </rPh>
    <rPh sb="2" eb="4">
      <t>カカク</t>
    </rPh>
    <phoneticPr fontId="4"/>
  </si>
  <si>
    <t>0001</t>
    <phoneticPr fontId="4"/>
  </si>
  <si>
    <t>A</t>
    <phoneticPr fontId="4"/>
  </si>
  <si>
    <t>0002</t>
    <phoneticPr fontId="4"/>
  </si>
  <si>
    <t>B</t>
    <phoneticPr fontId="4"/>
  </si>
  <si>
    <t>0003</t>
    <phoneticPr fontId="4"/>
  </si>
  <si>
    <t>C</t>
    <phoneticPr fontId="4"/>
  </si>
  <si>
    <r>
      <t>上の元表から、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ウエ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4"/>
  </si>
  <si>
    <t>商品売上</t>
    <rPh sb="0" eb="2">
      <t>ショウヒン</t>
    </rPh>
    <rPh sb="2" eb="4">
      <t>ウリアゲ</t>
    </rPh>
    <phoneticPr fontId="4"/>
  </si>
  <si>
    <t>売上日</t>
    <rPh sb="0" eb="3">
      <t>ウリアゲビ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</si>
  <si>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</si>
  <si>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</si>
  <si>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（問題１）</t>
    <rPh sb="1" eb="3">
      <t>モンダイ</t>
    </rPh>
    <phoneticPr fontId="4"/>
  </si>
  <si>
    <t>上の表について、「商品名」ごとの売上を求めましょう。</t>
    <rPh sb="0" eb="1">
      <t>ウエ</t>
    </rPh>
    <rPh sb="2" eb="3">
      <t>ヒョウ</t>
    </rPh>
    <rPh sb="9" eb="11">
      <t>ショウヒン</t>
    </rPh>
    <rPh sb="11" eb="12">
      <t>ナ</t>
    </rPh>
    <rPh sb="16" eb="18">
      <t>ウリアゲ</t>
    </rPh>
    <rPh sb="19" eb="20">
      <t>モト</t>
    </rPh>
    <phoneticPr fontId="4"/>
  </si>
  <si>
    <t>売上</t>
    <rPh sb="0" eb="2">
      <t>ウリアゲ</t>
    </rPh>
    <phoneticPr fontId="4"/>
  </si>
  <si>
    <t>合計</t>
    <rPh sb="0" eb="2">
      <t>ゴウケイ</t>
    </rPh>
    <phoneticPr fontId="4"/>
  </si>
  <si>
    <r>
      <t>注意）</t>
    </r>
    <r>
      <rPr>
        <sz val="12"/>
        <color theme="1"/>
        <rFont val="ＭＳ Ｐゴシック"/>
        <family val="3"/>
        <charset val="128"/>
      </rPr>
      <t>最左列は下のように</t>
    </r>
    <r>
      <rPr>
        <b/>
        <sz val="12"/>
        <color indexed="10"/>
        <rFont val="ＭＳ Ｐゴシック"/>
        <family val="3"/>
        <charset val="128"/>
      </rPr>
      <t>昇順に並べ変え</t>
    </r>
    <r>
      <rPr>
        <sz val="12"/>
        <color theme="1"/>
        <rFont val="ＭＳ Ｐゴシック"/>
        <family val="3"/>
        <charset val="128"/>
      </rPr>
      <t>ておきます。</t>
    </r>
    <rPh sb="0" eb="2">
      <t>チュウイ</t>
    </rPh>
    <rPh sb="3" eb="4">
      <t>サイ</t>
    </rPh>
    <rPh sb="4" eb="5">
      <t>ヒダリ</t>
    </rPh>
    <rPh sb="5" eb="6">
      <t>レツ</t>
    </rPh>
    <rPh sb="7" eb="8">
      <t>シタ</t>
    </rPh>
    <rPh sb="12" eb="14">
      <t>ショウジュン</t>
    </rPh>
    <rPh sb="15" eb="16">
      <t>ナラ</t>
    </rPh>
    <rPh sb="17" eb="18">
      <t>カ</t>
    </rPh>
    <phoneticPr fontId="4"/>
  </si>
  <si>
    <t>小沢</t>
    <rPh sb="0" eb="2">
      <t>オザワ</t>
    </rPh>
    <phoneticPr fontId="4"/>
  </si>
  <si>
    <t>O</t>
    <phoneticPr fontId="4"/>
  </si>
  <si>
    <t>応援部</t>
    <rPh sb="0" eb="2">
      <t>オウエン</t>
    </rPh>
    <rPh sb="2" eb="3">
      <t>ブ</t>
    </rPh>
    <phoneticPr fontId="4"/>
  </si>
  <si>
    <t>不破</t>
    <rPh sb="0" eb="2">
      <t>フワ</t>
    </rPh>
    <phoneticPr fontId="4"/>
  </si>
  <si>
    <t>F</t>
    <phoneticPr fontId="4"/>
  </si>
  <si>
    <t>哲学部</t>
    <rPh sb="0" eb="2">
      <t>テツガク</t>
    </rPh>
    <rPh sb="2" eb="3">
      <t>ブ</t>
    </rPh>
    <phoneticPr fontId="4"/>
  </si>
  <si>
    <t>鳩山</t>
    <rPh sb="0" eb="2">
      <t>ハトヤマ</t>
    </rPh>
    <phoneticPr fontId="4"/>
  </si>
  <si>
    <t>HH</t>
    <phoneticPr fontId="4"/>
  </si>
  <si>
    <t>歴史部</t>
    <rPh sb="0" eb="2">
      <t>レキシ</t>
    </rPh>
    <rPh sb="2" eb="3">
      <t>ブ</t>
    </rPh>
    <phoneticPr fontId="4"/>
  </si>
  <si>
    <t>菅</t>
    <rPh sb="0" eb="1">
      <t>カン</t>
    </rPh>
    <phoneticPr fontId="4"/>
  </si>
  <si>
    <t>KKK</t>
    <phoneticPr fontId="4"/>
  </si>
  <si>
    <t>放送部</t>
    <rPh sb="0" eb="2">
      <t>ホウソウ</t>
    </rPh>
    <rPh sb="2" eb="3">
      <t>ブ</t>
    </rPh>
    <phoneticPr fontId="4"/>
  </si>
  <si>
    <t>小泉</t>
    <rPh sb="0" eb="2">
      <t>コイズミ</t>
    </rPh>
    <phoneticPr fontId="4"/>
  </si>
  <si>
    <t>KK</t>
    <phoneticPr fontId="4"/>
  </si>
  <si>
    <t>新聞部</t>
    <rPh sb="0" eb="2">
      <t>シンブン</t>
    </rPh>
    <rPh sb="2" eb="3">
      <t>ブ</t>
    </rPh>
    <phoneticPr fontId="4"/>
  </si>
  <si>
    <t>山崎</t>
    <rPh sb="0" eb="2">
      <t>ヤマザキ</t>
    </rPh>
    <phoneticPr fontId="4"/>
  </si>
  <si>
    <t>Y</t>
    <phoneticPr fontId="4"/>
  </si>
  <si>
    <t>図書委員</t>
    <rPh sb="0" eb="2">
      <t>トショ</t>
    </rPh>
    <rPh sb="2" eb="4">
      <t>イイン</t>
    </rPh>
    <phoneticPr fontId="4"/>
  </si>
  <si>
    <t>加藤</t>
    <rPh sb="0" eb="2">
      <t>カトウ</t>
    </rPh>
    <phoneticPr fontId="4"/>
  </si>
  <si>
    <t>K</t>
    <phoneticPr fontId="4"/>
  </si>
  <si>
    <t>規律委員</t>
    <rPh sb="0" eb="2">
      <t>キリツ</t>
    </rPh>
    <rPh sb="2" eb="4">
      <t>イイン</t>
    </rPh>
    <phoneticPr fontId="4"/>
  </si>
  <si>
    <t>橋本</t>
    <rPh sb="0" eb="2">
      <t>ハシモト</t>
    </rPh>
    <phoneticPr fontId="4"/>
  </si>
  <si>
    <t>H</t>
    <phoneticPr fontId="4"/>
  </si>
  <si>
    <t>歌舞伎部</t>
    <rPh sb="0" eb="3">
      <t>カブキ</t>
    </rPh>
    <rPh sb="3" eb="4">
      <t>ブ</t>
    </rPh>
    <phoneticPr fontId="4"/>
  </si>
  <si>
    <t>Copyright(c) Beginners Site All right reserved 2023/5/11</t>
    <phoneticPr fontId="4"/>
  </si>
  <si>
    <r>
      <t>※元表の｛選択範囲｝は、</t>
    </r>
    <r>
      <rPr>
        <b/>
        <sz val="12"/>
        <color rgb="FFFF0000"/>
        <rFont val="ＭＳ Ｐゴシック"/>
        <family val="3"/>
        <charset val="128"/>
      </rPr>
      <t>見出しを除き</t>
    </r>
    <r>
      <rPr>
        <b/>
        <sz val="12"/>
        <color theme="1"/>
        <rFont val="ＭＳ Ｐゴシック"/>
        <family val="3"/>
        <charset val="128"/>
      </rPr>
      <t>全てを選択</t>
    </r>
    <r>
      <rPr>
        <sz val="12"/>
        <color theme="1"/>
        <rFont val="ＭＳ Ｐゴシック"/>
        <family val="3"/>
        <charset val="128"/>
      </rPr>
      <t>しています。</t>
    </r>
    <rPh sb="1" eb="2">
      <t>モト</t>
    </rPh>
    <rPh sb="2" eb="3">
      <t>ヒョウ</t>
    </rPh>
    <rPh sb="5" eb="7">
      <t>センタク</t>
    </rPh>
    <rPh sb="7" eb="9">
      <t>ハンイ</t>
    </rPh>
    <rPh sb="12" eb="14">
      <t>ミダ</t>
    </rPh>
    <rPh sb="16" eb="17">
      <t>ノゾ</t>
    </rPh>
    <rPh sb="18" eb="19">
      <t>スベ</t>
    </rPh>
    <rPh sb="21" eb="23">
      <t>センタク</t>
    </rPh>
    <phoneticPr fontId="4"/>
  </si>
  <si>
    <r>
      <t>計算式を設定する際
　　　　　→</t>
    </r>
    <r>
      <rPr>
        <b/>
        <sz val="14"/>
        <rFont val="ＭＳ Ｐゴシック"/>
        <family val="3"/>
        <charset val="128"/>
      </rPr>
      <t>セルを選択後に</t>
    </r>
    <r>
      <rPr>
        <b/>
        <sz val="14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</si>
  <si>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t>１列</t>
    <rPh sb="1" eb="2">
      <t>レツ</t>
    </rPh>
    <phoneticPr fontId="3"/>
  </si>
  <si>
    <t>２列</t>
    <rPh sb="1" eb="2">
      <t>レツ</t>
    </rPh>
    <phoneticPr fontId="3"/>
  </si>
  <si>
    <t>３列</t>
    <rPh sb="1" eb="2">
      <t>レツ</t>
    </rPh>
    <phoneticPr fontId="3"/>
  </si>
  <si>
    <t>４列</t>
    <rPh sb="1" eb="2">
      <t>レツ</t>
    </rPh>
    <phoneticPr fontId="3"/>
  </si>
  <si>
    <t>上の元表について、「商品名」ごとの売上を求めましょう。</t>
    <rPh sb="0" eb="1">
      <t>ウエ</t>
    </rPh>
    <rPh sb="2" eb="3">
      <t>モト</t>
    </rPh>
    <rPh sb="3" eb="4">
      <t>ヒョウ</t>
    </rPh>
    <rPh sb="10" eb="12">
      <t>ショウヒン</t>
    </rPh>
    <rPh sb="12" eb="13">
      <t>ナ</t>
    </rPh>
    <rPh sb="17" eb="19">
      <t>ウリアゲ</t>
    </rPh>
    <rPh sb="20" eb="21">
      <t>モト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</si>
</sst>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yyyy&quot;年&quot;mm&quot;月&quot;;@"/>
    <numFmt numFmtId="179" formatCode="m/d"/>
  </numFmts>
  <fonts count="4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4"/>
      <color rgb="FF00B050"/>
      <name val="ＭＳ Ｐゴシック"/>
      <family val="3"/>
      <charset val="128"/>
    </font>
    <font>
      <sz val="16"/>
      <color rgb="FF00B050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8"/>
      <color indexed="81"/>
      <name val="ＭＳ Ｐゴシック"/>
      <family val="3"/>
      <charset val="128"/>
    </font>
    <font>
      <b/>
      <sz val="18"/>
      <color indexed="60"/>
      <name val="ＭＳ Ｐゴシック"/>
      <family val="3"/>
      <charset val="128"/>
    </font>
    <font>
      <b/>
      <sz val="14"/>
      <color rgb="FF00B050"/>
      <name val="ＭＳ Ｐゴシック"/>
      <family val="3"/>
      <charset val="128"/>
    </font>
    <font>
      <b/>
      <sz val="16"/>
      <color rgb="FF00B050"/>
      <name val="ＭＳ Ｐゴシック"/>
      <family val="3"/>
      <charset val="128"/>
    </font>
    <font>
      <b/>
      <sz val="12"/>
      <color rgb="FF00B0F0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4"/>
      <color indexed="57"/>
      <name val="ＭＳ Ｐゴシック"/>
      <family val="3"/>
      <charset val="128"/>
    </font>
    <font>
      <b/>
      <sz val="18"/>
      <color indexed="49"/>
      <name val="ＭＳ Ｐゴシック"/>
      <family val="3"/>
      <charset val="128"/>
    </font>
    <font>
      <b/>
      <sz val="18"/>
      <color indexed="53"/>
      <name val="ＭＳ Ｐゴシック"/>
      <family val="3"/>
      <charset val="128"/>
    </font>
    <font>
      <b/>
      <sz val="12"/>
      <color rgb="FFE29C00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ck">
        <color rgb="FF0000FF"/>
      </bottom>
      <diagonal/>
    </border>
    <border>
      <left style="thick">
        <color rgb="FF0000FF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ck">
        <color rgb="FF0000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/>
      <bottom style="thick">
        <color rgb="FF0000FF"/>
      </bottom>
      <diagonal/>
    </border>
    <border>
      <left style="thin">
        <color indexed="64"/>
      </left>
      <right/>
      <top style="thin">
        <color indexed="64"/>
      </top>
      <bottom style="thick">
        <color rgb="FF0000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8" borderId="18" xfId="0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5" fillId="9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10" borderId="19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0" fillId="0" borderId="19" xfId="0" applyFont="1" applyBorder="1">
      <alignment vertical="center"/>
    </xf>
    <xf numFmtId="0" fontId="13" fillId="0" borderId="0" xfId="0" applyFont="1">
      <alignment vertical="center"/>
    </xf>
    <xf numFmtId="0" fontId="5" fillId="11" borderId="19" xfId="0" applyFont="1" applyFill="1" applyBorder="1" applyAlignment="1">
      <alignment horizontal="center" vertical="center"/>
    </xf>
    <xf numFmtId="0" fontId="5" fillId="6" borderId="18" xfId="0" applyFont="1" applyFill="1" applyBorder="1">
      <alignment vertical="center"/>
    </xf>
    <xf numFmtId="49" fontId="5" fillId="0" borderId="0" xfId="0" applyNumberFormat="1" applyFont="1" applyAlignment="1">
      <alignment horizontal="center" vertical="center"/>
    </xf>
    <xf numFmtId="38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8" fontId="5" fillId="0" borderId="0" xfId="0" applyNumberFormat="1" applyFont="1">
      <alignment vertical="center"/>
    </xf>
    <xf numFmtId="38" fontId="5" fillId="0" borderId="0" xfId="1" applyFont="1" applyBorder="1" applyAlignment="1">
      <alignment vertical="center"/>
    </xf>
    <xf numFmtId="0" fontId="5" fillId="12" borderId="19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5" fillId="10" borderId="19" xfId="0" applyFont="1" applyFill="1" applyBorder="1" applyAlignment="1">
      <alignment horizontal="center" vertical="center"/>
    </xf>
    <xf numFmtId="0" fontId="20" fillId="0" borderId="19" xfId="0" quotePrefix="1" applyFont="1" applyBorder="1" applyAlignment="1">
      <alignment horizontal="center" vertical="center"/>
    </xf>
    <xf numFmtId="179" fontId="6" fillId="0" borderId="0" xfId="0" applyNumberFormat="1" applyFont="1">
      <alignment vertical="center"/>
    </xf>
    <xf numFmtId="179" fontId="5" fillId="15" borderId="19" xfId="0" applyNumberFormat="1" applyFont="1" applyFill="1" applyBorder="1" applyAlignment="1">
      <alignment horizontal="center" vertical="center"/>
    </xf>
    <xf numFmtId="38" fontId="5" fillId="15" borderId="19" xfId="0" applyNumberFormat="1" applyFont="1" applyFill="1" applyBorder="1" applyAlignment="1">
      <alignment horizontal="center" vertical="center"/>
    </xf>
    <xf numFmtId="0" fontId="5" fillId="15" borderId="19" xfId="0" applyFont="1" applyFill="1" applyBorder="1" applyAlignment="1">
      <alignment horizontal="center" vertical="center"/>
    </xf>
    <xf numFmtId="179" fontId="20" fillId="0" borderId="19" xfId="0" applyNumberFormat="1" applyFont="1" applyBorder="1">
      <alignment vertical="center"/>
    </xf>
    <xf numFmtId="38" fontId="20" fillId="10" borderId="19" xfId="1" applyFont="1" applyFill="1" applyBorder="1" applyAlignment="1">
      <alignment horizontal="right" vertical="center"/>
    </xf>
    <xf numFmtId="38" fontId="20" fillId="10" borderId="19" xfId="1" applyFont="1" applyFill="1" applyBorder="1" applyAlignment="1">
      <alignment vertical="center"/>
    </xf>
    <xf numFmtId="0" fontId="5" fillId="3" borderId="19" xfId="0" applyFont="1" applyFill="1" applyBorder="1" applyAlignment="1">
      <alignment horizontal="center" vertical="center"/>
    </xf>
    <xf numFmtId="0" fontId="20" fillId="16" borderId="25" xfId="0" applyFont="1" applyFill="1" applyBorder="1" applyAlignment="1">
      <alignment horizontal="center" vertical="center"/>
    </xf>
    <xf numFmtId="14" fontId="5" fillId="0" borderId="0" xfId="0" applyNumberFormat="1" applyFont="1">
      <alignment vertical="center"/>
    </xf>
    <xf numFmtId="0" fontId="20" fillId="16" borderId="2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17" borderId="30" xfId="0" applyFont="1" applyFill="1" applyBorder="1" applyAlignment="1">
      <alignment horizontal="center" vertical="center"/>
    </xf>
    <xf numFmtId="0" fontId="20" fillId="17" borderId="30" xfId="0" applyFont="1" applyFill="1" applyBorder="1" applyAlignment="1">
      <alignment horizontal="center" vertical="center"/>
    </xf>
    <xf numFmtId="0" fontId="5" fillId="17" borderId="31" xfId="0" applyFont="1" applyFill="1" applyBorder="1" applyAlignment="1">
      <alignment horizontal="center" vertical="center"/>
    </xf>
    <xf numFmtId="0" fontId="5" fillId="17" borderId="19" xfId="0" applyFont="1" applyFill="1" applyBorder="1" applyAlignment="1">
      <alignment horizontal="center" vertical="center"/>
    </xf>
    <xf numFmtId="0" fontId="20" fillId="17" borderId="19" xfId="0" applyFont="1" applyFill="1" applyBorder="1" applyAlignment="1">
      <alignment horizontal="center" vertical="center"/>
    </xf>
    <xf numFmtId="0" fontId="5" fillId="17" borderId="27" xfId="0" applyFont="1" applyFill="1" applyBorder="1" applyAlignment="1">
      <alignment horizontal="center" vertical="center"/>
    </xf>
    <xf numFmtId="0" fontId="20" fillId="16" borderId="32" xfId="0" applyFont="1" applyFill="1" applyBorder="1" applyAlignment="1">
      <alignment horizontal="center" vertical="center"/>
    </xf>
    <xf numFmtId="0" fontId="5" fillId="17" borderId="28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5" fillId="17" borderId="29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13" borderId="5" xfId="0" applyFont="1" applyFill="1" applyBorder="1" applyAlignment="1">
      <alignment horizontal="center" vertical="center"/>
    </xf>
    <xf numFmtId="0" fontId="21" fillId="13" borderId="6" xfId="0" applyFont="1" applyFill="1" applyBorder="1" applyAlignment="1">
      <alignment horizontal="center" vertical="center"/>
    </xf>
    <xf numFmtId="0" fontId="21" fillId="13" borderId="9" xfId="0" applyFont="1" applyFill="1" applyBorder="1" applyAlignment="1">
      <alignment horizontal="center" vertical="center"/>
    </xf>
    <xf numFmtId="0" fontId="21" fillId="13" borderId="0" xfId="0" applyFont="1" applyFill="1" applyAlignment="1">
      <alignment horizontal="center" vertical="center"/>
    </xf>
    <xf numFmtId="0" fontId="21" fillId="13" borderId="12" xfId="0" applyFont="1" applyFill="1" applyBorder="1" applyAlignment="1">
      <alignment horizontal="center" vertical="center"/>
    </xf>
    <xf numFmtId="0" fontId="21" fillId="13" borderId="13" xfId="0" applyFont="1" applyFill="1" applyBorder="1" applyAlignment="1">
      <alignment horizontal="center" vertical="center"/>
    </xf>
    <xf numFmtId="0" fontId="5" fillId="14" borderId="6" xfId="0" applyFont="1" applyFill="1" applyBorder="1" applyAlignment="1">
      <alignment horizontal="center" vertical="center" wrapText="1"/>
    </xf>
    <xf numFmtId="0" fontId="5" fillId="14" borderId="7" xfId="0" applyFont="1" applyFill="1" applyBorder="1" applyAlignment="1">
      <alignment horizontal="center" vertical="center" wrapText="1"/>
    </xf>
    <xf numFmtId="0" fontId="5" fillId="14" borderId="0" xfId="0" applyFont="1" applyFill="1" applyAlignment="1">
      <alignment horizontal="center" vertical="center" wrapText="1"/>
    </xf>
    <xf numFmtId="0" fontId="5" fillId="14" borderId="10" xfId="0" applyFont="1" applyFill="1" applyBorder="1" applyAlignment="1">
      <alignment horizontal="center" vertical="center" wrapText="1"/>
    </xf>
    <xf numFmtId="0" fontId="5" fillId="14" borderId="13" xfId="0" applyFont="1" applyFill="1" applyBorder="1" applyAlignment="1">
      <alignment horizontal="center" vertical="center" wrapText="1"/>
    </xf>
    <xf numFmtId="0" fontId="5" fillId="14" borderId="14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/>
    </xf>
    <xf numFmtId="0" fontId="29" fillId="0" borderId="19" xfId="0" applyFont="1" applyFill="1" applyBorder="1">
      <alignment vertical="center"/>
    </xf>
    <xf numFmtId="0" fontId="20" fillId="0" borderId="3" xfId="0" applyFont="1" applyBorder="1" applyAlignment="1">
      <alignment horizontal="center" vertical="center"/>
    </xf>
    <xf numFmtId="0" fontId="20" fillId="9" borderId="33" xfId="0" applyFont="1" applyFill="1" applyBorder="1" applyAlignment="1">
      <alignment horizontal="center" vertical="center"/>
    </xf>
    <xf numFmtId="0" fontId="20" fillId="9" borderId="34" xfId="0" applyFont="1" applyFill="1" applyBorder="1" applyAlignment="1">
      <alignment horizontal="center" vertical="center"/>
    </xf>
    <xf numFmtId="0" fontId="20" fillId="9" borderId="35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0" fillId="9" borderId="36" xfId="0" applyFont="1" applyFill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9" borderId="39" xfId="0" applyFont="1" applyFill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9" borderId="41" xfId="0" applyFont="1" applyFill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6" fillId="0" borderId="19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0" fillId="0" borderId="36" xfId="0" quotePrefix="1" applyFont="1" applyBorder="1" applyAlignment="1">
      <alignment horizontal="center" vertical="center"/>
    </xf>
    <xf numFmtId="38" fontId="20" fillId="0" borderId="38" xfId="1" applyFont="1" applyBorder="1" applyAlignment="1">
      <alignment vertical="center"/>
    </xf>
    <xf numFmtId="0" fontId="20" fillId="0" borderId="39" xfId="0" quotePrefix="1" applyFont="1" applyBorder="1" applyAlignment="1">
      <alignment horizontal="center" vertical="center"/>
    </xf>
    <xf numFmtId="38" fontId="20" fillId="0" borderId="40" xfId="1" applyFont="1" applyBorder="1" applyAlignment="1">
      <alignment vertical="center"/>
    </xf>
    <xf numFmtId="0" fontId="20" fillId="0" borderId="41" xfId="0" quotePrefix="1" applyFont="1" applyBorder="1" applyAlignment="1">
      <alignment horizontal="center" vertical="center"/>
    </xf>
    <xf numFmtId="38" fontId="20" fillId="0" borderId="43" xfId="1" applyFont="1" applyBorder="1" applyAlignment="1">
      <alignment vertical="center"/>
    </xf>
    <xf numFmtId="0" fontId="28" fillId="0" borderId="19" xfId="0" quotePrefix="1" applyFont="1" applyBorder="1" applyAlignment="1">
      <alignment horizontal="center" vertical="center"/>
    </xf>
    <xf numFmtId="0" fontId="6" fillId="5" borderId="0" xfId="0" applyFont="1" applyFill="1">
      <alignment vertical="center"/>
    </xf>
    <xf numFmtId="0" fontId="5" fillId="5" borderId="0" xfId="0" applyFont="1" applyFill="1">
      <alignment vertical="center"/>
    </xf>
    <xf numFmtId="0" fontId="35" fillId="16" borderId="25" xfId="0" applyFont="1" applyFill="1" applyBorder="1" applyAlignment="1">
      <alignment horizontal="center" vertical="center"/>
    </xf>
    <xf numFmtId="0" fontId="5" fillId="3" borderId="44" xfId="0" applyFont="1" applyFill="1" applyBorder="1">
      <alignment vertical="center"/>
    </xf>
    <xf numFmtId="0" fontId="5" fillId="3" borderId="45" xfId="0" applyFont="1" applyFill="1" applyBorder="1">
      <alignment vertical="center"/>
    </xf>
    <xf numFmtId="0" fontId="5" fillId="3" borderId="46" xfId="0" applyFont="1" applyFill="1" applyBorder="1">
      <alignment vertical="center"/>
    </xf>
    <xf numFmtId="0" fontId="5" fillId="3" borderId="47" xfId="0" applyFont="1" applyFill="1" applyBorder="1">
      <alignment vertical="center"/>
    </xf>
    <xf numFmtId="0" fontId="20" fillId="16" borderId="36" xfId="0" applyFont="1" applyFill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20" fillId="0" borderId="37" xfId="0" applyFont="1" applyBorder="1">
      <alignment vertical="center"/>
    </xf>
    <xf numFmtId="0" fontId="5" fillId="0" borderId="38" xfId="0" applyFont="1" applyBorder="1">
      <alignment vertical="center"/>
    </xf>
    <xf numFmtId="0" fontId="20" fillId="16" borderId="39" xfId="0" applyFont="1" applyFill="1" applyBorder="1" applyAlignment="1">
      <alignment horizontal="center" vertical="center"/>
    </xf>
    <xf numFmtId="0" fontId="5" fillId="0" borderId="40" xfId="0" applyFont="1" applyBorder="1">
      <alignment vertical="center"/>
    </xf>
    <xf numFmtId="0" fontId="20" fillId="16" borderId="49" xfId="0" applyFont="1" applyFill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20" fillId="0" borderId="42" xfId="0" applyFont="1" applyBorder="1">
      <alignment vertical="center"/>
    </xf>
    <xf numFmtId="0" fontId="5" fillId="0" borderId="43" xfId="0" applyFont="1" applyBorder="1">
      <alignment vertical="center"/>
    </xf>
    <xf numFmtId="0" fontId="4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E29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jp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219075</xdr:rowOff>
    </xdr:from>
    <xdr:to>
      <xdr:col>4</xdr:col>
      <xdr:colOff>600075</xdr:colOff>
      <xdr:row>6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29B1C18-537E-4EEC-B965-9E57427EBCFF}"/>
            </a:ext>
          </a:extLst>
        </xdr:cNvPr>
        <xdr:cNvSpPr txBox="1">
          <a:spLocks noChangeArrowheads="1"/>
        </xdr:cNvSpPr>
      </xdr:nvSpPr>
      <xdr:spPr bwMode="auto">
        <a:xfrm>
          <a:off x="220980" y="485775"/>
          <a:ext cx="2863215" cy="1285875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VLOOKUP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ブイルックアップ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検索行列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1</xdr:col>
      <xdr:colOff>636376</xdr:colOff>
      <xdr:row>38</xdr:row>
      <xdr:rowOff>44555</xdr:rowOff>
    </xdr:from>
    <xdr:to>
      <xdr:col>13</xdr:col>
      <xdr:colOff>314173</xdr:colOff>
      <xdr:row>42</xdr:row>
      <xdr:rowOff>8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33E32003-C30E-4886-85CE-0BC611E3F89B}"/>
            </a:ext>
          </a:extLst>
        </xdr:cNvPr>
        <xdr:cNvGrpSpPr>
          <a:grpSpLocks/>
        </xdr:cNvGrpSpPr>
      </xdr:nvGrpSpPr>
      <xdr:grpSpPr bwMode="auto">
        <a:xfrm>
          <a:off x="857356" y="10864955"/>
          <a:ext cx="8090277" cy="1022253"/>
          <a:chOff x="68" y="680"/>
          <a:chExt cx="735" cy="6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43D1F39D-5B03-D9E7-822A-E673DD9F5E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AB50E511-489D-54A8-107A-D87FD7F703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E1A25F6-AC8D-8215-AC47-5B63771958D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1" y="680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6053701B-D435-A8F0-E55C-9656AFE2134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" y="681"/>
            <a:ext cx="55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428625</xdr:colOff>
      <xdr:row>26</xdr:row>
      <xdr:rowOff>38100</xdr:rowOff>
    </xdr:from>
    <xdr:to>
      <xdr:col>3</xdr:col>
      <xdr:colOff>657225</xdr:colOff>
      <xdr:row>27</xdr:row>
      <xdr:rowOff>19050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00CE2287-7BDB-4DA4-9193-7093EC0B3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8365" y="69723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485775</xdr:colOff>
      <xdr:row>62</xdr:row>
      <xdr:rowOff>28575</xdr:rowOff>
    </xdr:from>
    <xdr:to>
      <xdr:col>4</xdr:col>
      <xdr:colOff>744855</xdr:colOff>
      <xdr:row>63</xdr:row>
      <xdr:rowOff>9525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F69055C3-8B25-4718-98A1-B8EF656ED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69895" y="17272635"/>
          <a:ext cx="24384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152400</xdr:colOff>
      <xdr:row>53</xdr:row>
      <xdr:rowOff>142875</xdr:rowOff>
    </xdr:from>
    <xdr:to>
      <xdr:col>2</xdr:col>
      <xdr:colOff>647700</xdr:colOff>
      <xdr:row>54</xdr:row>
      <xdr:rowOff>180975</xdr:rowOff>
    </xdr:to>
    <xdr:pic>
      <xdr:nvPicPr>
        <xdr:cNvPr id="10" name="Picture 816">
          <a:extLst>
            <a:ext uri="{FF2B5EF4-FFF2-40B4-BE49-F238E27FC236}">
              <a16:creationId xmlns:a16="http://schemas.microsoft.com/office/drawing/2014/main" id="{363A0BA2-462E-43AC-9FF6-FB132E674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27760" y="14986635"/>
          <a:ext cx="4953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52</xdr:row>
      <xdr:rowOff>0</xdr:rowOff>
    </xdr:from>
    <xdr:to>
      <xdr:col>1</xdr:col>
      <xdr:colOff>485775</xdr:colOff>
      <xdr:row>53</xdr:row>
      <xdr:rowOff>19050</xdr:rowOff>
    </xdr:to>
    <xdr:pic>
      <xdr:nvPicPr>
        <xdr:cNvPr id="11" name="Picture 894">
          <a:extLst>
            <a:ext uri="{FF2B5EF4-FFF2-40B4-BE49-F238E27FC236}">
              <a16:creationId xmlns:a16="http://schemas.microsoft.com/office/drawing/2014/main" id="{170BEBAA-CF76-4475-B9D9-35E7D1DDA5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4577060"/>
          <a:ext cx="573405" cy="2857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79</xdr:row>
      <xdr:rowOff>152400</xdr:rowOff>
    </xdr:from>
    <xdr:to>
      <xdr:col>1</xdr:col>
      <xdr:colOff>428625</xdr:colOff>
      <xdr:row>81</xdr:row>
      <xdr:rowOff>38100</xdr:rowOff>
    </xdr:to>
    <xdr:pic>
      <xdr:nvPicPr>
        <xdr:cNvPr id="12" name="Picture 926">
          <a:extLst>
            <a:ext uri="{FF2B5EF4-FFF2-40B4-BE49-F238E27FC236}">
              <a16:creationId xmlns:a16="http://schemas.microsoft.com/office/drawing/2014/main" id="{E854C457-2A5F-4946-B8F3-17A4D8F6E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20063460"/>
          <a:ext cx="573405" cy="4191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723900</xdr:colOff>
      <xdr:row>83</xdr:row>
      <xdr:rowOff>1</xdr:rowOff>
    </xdr:from>
    <xdr:to>
      <xdr:col>2</xdr:col>
      <xdr:colOff>466725</xdr:colOff>
      <xdr:row>84</xdr:row>
      <xdr:rowOff>66675</xdr:rowOff>
    </xdr:to>
    <xdr:pic>
      <xdr:nvPicPr>
        <xdr:cNvPr id="13" name="Picture 927">
          <a:extLst>
            <a:ext uri="{FF2B5EF4-FFF2-40B4-BE49-F238E27FC236}">
              <a16:creationId xmlns:a16="http://schemas.microsoft.com/office/drawing/2014/main" id="{7ED3173D-593B-4DA0-8714-21BD220F32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44880" y="20977861"/>
          <a:ext cx="497205" cy="3333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57150</xdr:colOff>
      <xdr:row>93</xdr:row>
      <xdr:rowOff>171450</xdr:rowOff>
    </xdr:from>
    <xdr:to>
      <xdr:col>2</xdr:col>
      <xdr:colOff>581025</xdr:colOff>
      <xdr:row>94</xdr:row>
      <xdr:rowOff>247650</xdr:rowOff>
    </xdr:to>
    <xdr:pic>
      <xdr:nvPicPr>
        <xdr:cNvPr id="14" name="Picture 928">
          <a:extLst>
            <a:ext uri="{FF2B5EF4-FFF2-40B4-BE49-F238E27FC236}">
              <a16:creationId xmlns:a16="http://schemas.microsoft.com/office/drawing/2014/main" id="{11905070-11ED-4DC7-811B-EA18797E3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32510" y="23816310"/>
          <a:ext cx="523875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38100</xdr:colOff>
      <xdr:row>93</xdr:row>
      <xdr:rowOff>220906</xdr:rowOff>
    </xdr:from>
    <xdr:to>
      <xdr:col>10</xdr:col>
      <xdr:colOff>590550</xdr:colOff>
      <xdr:row>95</xdr:row>
      <xdr:rowOff>38099</xdr:rowOff>
    </xdr:to>
    <xdr:pic>
      <xdr:nvPicPr>
        <xdr:cNvPr id="15" name="Picture 935">
          <a:extLst>
            <a:ext uri="{FF2B5EF4-FFF2-40B4-BE49-F238E27FC236}">
              <a16:creationId xmlns:a16="http://schemas.microsoft.com/office/drawing/2014/main" id="{F7792DCD-8409-4549-ADB7-BE3CC5F0A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408420" y="23865766"/>
          <a:ext cx="552450" cy="35059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120</xdr:row>
      <xdr:rowOff>141780</xdr:rowOff>
    </xdr:from>
    <xdr:to>
      <xdr:col>1</xdr:col>
      <xdr:colOff>638175</xdr:colOff>
      <xdr:row>122</xdr:row>
      <xdr:rowOff>0</xdr:rowOff>
    </xdr:to>
    <xdr:pic>
      <xdr:nvPicPr>
        <xdr:cNvPr id="16" name="Picture 939">
          <a:extLst>
            <a:ext uri="{FF2B5EF4-FFF2-40B4-BE49-F238E27FC236}">
              <a16:creationId xmlns:a16="http://schemas.microsoft.com/office/drawing/2014/main" id="{D7683F7C-57A3-41F5-8B78-123A0037B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30987540"/>
          <a:ext cx="697230" cy="39162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168</xdr:row>
      <xdr:rowOff>28575</xdr:rowOff>
    </xdr:from>
    <xdr:to>
      <xdr:col>1</xdr:col>
      <xdr:colOff>438150</xdr:colOff>
      <xdr:row>169</xdr:row>
      <xdr:rowOff>123825</xdr:rowOff>
    </xdr:to>
    <xdr:pic>
      <xdr:nvPicPr>
        <xdr:cNvPr id="17" name="Picture 954">
          <a:extLst>
            <a:ext uri="{FF2B5EF4-FFF2-40B4-BE49-F238E27FC236}">
              <a16:creationId xmlns:a16="http://schemas.microsoft.com/office/drawing/2014/main" id="{F66B18EF-D962-45D2-A381-E479E9049C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42875835"/>
          <a:ext cx="573405" cy="3619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182</xdr:row>
      <xdr:rowOff>142875</xdr:rowOff>
    </xdr:from>
    <xdr:to>
      <xdr:col>9</xdr:col>
      <xdr:colOff>495300</xdr:colOff>
      <xdr:row>183</xdr:row>
      <xdr:rowOff>152400</xdr:rowOff>
    </xdr:to>
    <xdr:pic>
      <xdr:nvPicPr>
        <xdr:cNvPr id="18" name="Picture 955">
          <a:extLst>
            <a:ext uri="{FF2B5EF4-FFF2-40B4-BE49-F238E27FC236}">
              <a16:creationId xmlns:a16="http://schemas.microsoft.com/office/drawing/2014/main" id="{409AE4BB-3EC8-4DB0-BB17-631D4EE5B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15940" y="46723935"/>
          <a:ext cx="495300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466725</xdr:colOff>
      <xdr:row>18</xdr:row>
      <xdr:rowOff>161925</xdr:rowOff>
    </xdr:from>
    <xdr:to>
      <xdr:col>14</xdr:col>
      <xdr:colOff>100442</xdr:colOff>
      <xdr:row>35</xdr:row>
      <xdr:rowOff>266192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906EAB02-3CAC-4B6E-BDDE-B64F5CBEF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213985" y="4962525"/>
          <a:ext cx="4281917" cy="4066667"/>
        </a:xfrm>
        <a:prstGeom prst="rect">
          <a:avLst/>
        </a:prstGeom>
      </xdr:spPr>
    </xdr:pic>
    <xdr:clientData/>
  </xdr:twoCellAnchor>
  <xdr:twoCellAnchor editAs="oneCell">
    <xdr:from>
      <xdr:col>7</xdr:col>
      <xdr:colOff>727710</xdr:colOff>
      <xdr:row>47</xdr:row>
      <xdr:rowOff>85725</xdr:rowOff>
    </xdr:from>
    <xdr:to>
      <xdr:col>15</xdr:col>
      <xdr:colOff>647700</xdr:colOff>
      <xdr:row>54</xdr:row>
      <xdr:rowOff>205740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4E038DA8-A294-4707-8DB5-1707A923F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474970" y="13306425"/>
          <a:ext cx="5429250" cy="2695575"/>
        </a:xfrm>
        <a:prstGeom prst="rect">
          <a:avLst/>
        </a:prstGeom>
      </xdr:spPr>
    </xdr:pic>
    <xdr:clientData/>
  </xdr:twoCellAnchor>
  <xdr:twoCellAnchor editAs="oneCell">
    <xdr:from>
      <xdr:col>4</xdr:col>
      <xdr:colOff>421005</xdr:colOff>
      <xdr:row>85</xdr:row>
      <xdr:rowOff>184785</xdr:rowOff>
    </xdr:from>
    <xdr:to>
      <xdr:col>9</xdr:col>
      <xdr:colOff>525780</xdr:colOff>
      <xdr:row>93</xdr:row>
      <xdr:rowOff>60961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1702F697-F0D5-4396-B35B-0F1A8F70E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905125" y="22381845"/>
          <a:ext cx="3236595" cy="2009776"/>
        </a:xfrm>
        <a:prstGeom prst="rect">
          <a:avLst/>
        </a:prstGeom>
      </xdr:spPr>
    </xdr:pic>
    <xdr:clientData/>
  </xdr:twoCellAnchor>
  <xdr:twoCellAnchor editAs="oneCell">
    <xdr:from>
      <xdr:col>4</xdr:col>
      <xdr:colOff>211752</xdr:colOff>
      <xdr:row>96</xdr:row>
      <xdr:rowOff>262890</xdr:rowOff>
    </xdr:from>
    <xdr:to>
      <xdr:col>9</xdr:col>
      <xdr:colOff>60960</xdr:colOff>
      <xdr:row>105</xdr:row>
      <xdr:rowOff>176015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B63DC31D-9609-449F-A8EE-2C3B2FC3C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695872" y="25393650"/>
          <a:ext cx="2981028" cy="2313425"/>
        </a:xfrm>
        <a:prstGeom prst="rect">
          <a:avLst/>
        </a:prstGeom>
      </xdr:spPr>
    </xdr:pic>
    <xdr:clientData/>
  </xdr:twoCellAnchor>
  <xdr:twoCellAnchor editAs="oneCell">
    <xdr:from>
      <xdr:col>12</xdr:col>
      <xdr:colOff>188595</xdr:colOff>
      <xdr:row>98</xdr:row>
      <xdr:rowOff>154305</xdr:rowOff>
    </xdr:from>
    <xdr:to>
      <xdr:col>16</xdr:col>
      <xdr:colOff>360045</xdr:colOff>
      <xdr:row>107</xdr:row>
      <xdr:rowOff>1905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A85726FD-E574-41A9-9FE5-28F310ADE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067675" y="25818465"/>
          <a:ext cx="3303270" cy="2247900"/>
        </a:xfrm>
        <a:prstGeom prst="rect">
          <a:avLst/>
        </a:prstGeom>
      </xdr:spPr>
    </xdr:pic>
    <xdr:clientData/>
  </xdr:twoCellAnchor>
  <xdr:twoCellAnchor editAs="oneCell">
    <xdr:from>
      <xdr:col>1</xdr:col>
      <xdr:colOff>146684</xdr:colOff>
      <xdr:row>138</xdr:row>
      <xdr:rowOff>36195</xdr:rowOff>
    </xdr:from>
    <xdr:to>
      <xdr:col>6</xdr:col>
      <xdr:colOff>144779</xdr:colOff>
      <xdr:row>146</xdr:row>
      <xdr:rowOff>122241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4D35CEC9-AFC8-41E5-9151-799F8D2244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67664" y="36368355"/>
          <a:ext cx="3769995" cy="2219646"/>
        </a:xfrm>
        <a:prstGeom prst="rect">
          <a:avLst/>
        </a:prstGeom>
      </xdr:spPr>
    </xdr:pic>
    <xdr:clientData/>
  </xdr:twoCellAnchor>
  <xdr:twoCellAnchor editAs="oneCell">
    <xdr:from>
      <xdr:col>7</xdr:col>
      <xdr:colOff>106680</xdr:colOff>
      <xdr:row>137</xdr:row>
      <xdr:rowOff>213360</xdr:rowOff>
    </xdr:from>
    <xdr:to>
      <xdr:col>13</xdr:col>
      <xdr:colOff>5174</xdr:colOff>
      <xdr:row>146</xdr:row>
      <xdr:rowOff>89535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3BA335F8-A3CD-4E33-A67F-4510AE3A2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853940" y="36278820"/>
          <a:ext cx="3784694" cy="2276475"/>
        </a:xfrm>
        <a:prstGeom prst="rect">
          <a:avLst/>
        </a:prstGeom>
      </xdr:spPr>
    </xdr:pic>
    <xdr:clientData/>
  </xdr:twoCellAnchor>
  <xdr:twoCellAnchor editAs="oneCell">
    <xdr:from>
      <xdr:col>5</xdr:col>
      <xdr:colOff>64771</xdr:colOff>
      <xdr:row>151</xdr:row>
      <xdr:rowOff>129540</xdr:rowOff>
    </xdr:from>
    <xdr:to>
      <xdr:col>11</xdr:col>
      <xdr:colOff>723901</xdr:colOff>
      <xdr:row>160</xdr:row>
      <xdr:rowOff>144780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E3E50F40-FDB9-4D4A-9B3F-8314F1D6C0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303271" y="39928800"/>
          <a:ext cx="4545330" cy="2415540"/>
        </a:xfrm>
        <a:prstGeom prst="rect">
          <a:avLst/>
        </a:prstGeom>
      </xdr:spPr>
    </xdr:pic>
    <xdr:clientData/>
  </xdr:twoCellAnchor>
  <xdr:twoCellAnchor editAs="oneCell">
    <xdr:from>
      <xdr:col>7</xdr:col>
      <xdr:colOff>165735</xdr:colOff>
      <xdr:row>173</xdr:row>
      <xdr:rowOff>22860</xdr:rowOff>
    </xdr:from>
    <xdr:to>
      <xdr:col>13</xdr:col>
      <xdr:colOff>247650</xdr:colOff>
      <xdr:row>181</xdr:row>
      <xdr:rowOff>226470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1D694FFE-2A4C-4E82-85B6-2B3DC2BB59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12995" y="44721780"/>
          <a:ext cx="3968115" cy="2337210"/>
        </a:xfrm>
        <a:prstGeom prst="rect">
          <a:avLst/>
        </a:prstGeom>
      </xdr:spPr>
    </xdr:pic>
    <xdr:clientData/>
  </xdr:twoCellAnchor>
  <xdr:twoCellAnchor editAs="oneCell">
    <xdr:from>
      <xdr:col>1</xdr:col>
      <xdr:colOff>150495</xdr:colOff>
      <xdr:row>194</xdr:row>
      <xdr:rowOff>62865</xdr:rowOff>
    </xdr:from>
    <xdr:to>
      <xdr:col>6</xdr:col>
      <xdr:colOff>152152</xdr:colOff>
      <xdr:row>202</xdr:row>
      <xdr:rowOff>100965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1C96FB69-A618-47F1-87E7-DC3FAA3B7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71475" y="50362485"/>
          <a:ext cx="3773557" cy="2171700"/>
        </a:xfrm>
        <a:prstGeom prst="rect">
          <a:avLst/>
        </a:prstGeom>
      </xdr:spPr>
    </xdr:pic>
    <xdr:clientData/>
  </xdr:twoCellAnchor>
  <xdr:twoCellAnchor editAs="oneCell">
    <xdr:from>
      <xdr:col>6</xdr:col>
      <xdr:colOff>737235</xdr:colOff>
      <xdr:row>193</xdr:row>
      <xdr:rowOff>253365</xdr:rowOff>
    </xdr:from>
    <xdr:to>
      <xdr:col>12</xdr:col>
      <xdr:colOff>640080</xdr:colOff>
      <xdr:row>202</xdr:row>
      <xdr:rowOff>110490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15C330F-90EA-4BC1-8EE9-D9EE5C53E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730115" y="49768125"/>
          <a:ext cx="3712845" cy="2257425"/>
        </a:xfrm>
        <a:prstGeom prst="rect">
          <a:avLst/>
        </a:prstGeom>
      </xdr:spPr>
    </xdr:pic>
    <xdr:clientData/>
  </xdr:twoCellAnchor>
  <xdr:twoCellAnchor editAs="oneCell">
    <xdr:from>
      <xdr:col>6</xdr:col>
      <xdr:colOff>502920</xdr:colOff>
      <xdr:row>1</xdr:row>
      <xdr:rowOff>144780</xdr:rowOff>
    </xdr:from>
    <xdr:to>
      <xdr:col>16</xdr:col>
      <xdr:colOff>259080</xdr:colOff>
      <xdr:row>8</xdr:row>
      <xdr:rowOff>800100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EB2432DB-B470-4A65-AF2B-32C1441ED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1480"/>
          <a:ext cx="6774180" cy="25222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403860</xdr:colOff>
      <xdr:row>10</xdr:row>
      <xdr:rowOff>68580</xdr:rowOff>
    </xdr:from>
    <xdr:to>
      <xdr:col>10</xdr:col>
      <xdr:colOff>259080</xdr:colOff>
      <xdr:row>11</xdr:row>
      <xdr:rowOff>251460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D072033F-F9B0-9794-21EF-D4563C1424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51120" y="3421380"/>
          <a:ext cx="1478280" cy="449580"/>
        </a:xfrm>
        <a:prstGeom prst="rect">
          <a:avLst/>
        </a:prstGeom>
      </xdr:spPr>
    </xdr:pic>
    <xdr:clientData/>
  </xdr:twoCellAnchor>
  <xdr:twoCellAnchor>
    <xdr:from>
      <xdr:col>10</xdr:col>
      <xdr:colOff>716280</xdr:colOff>
      <xdr:row>80</xdr:row>
      <xdr:rowOff>83820</xdr:rowOff>
    </xdr:from>
    <xdr:to>
      <xdr:col>13</xdr:col>
      <xdr:colOff>396240</xdr:colOff>
      <xdr:row>81</xdr:row>
      <xdr:rowOff>205740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7606F771-D2B2-AC9B-85E1-A965F41343E4}"/>
            </a:ext>
          </a:extLst>
        </xdr:cNvPr>
        <xdr:cNvSpPr txBox="1"/>
      </xdr:nvSpPr>
      <xdr:spPr>
        <a:xfrm>
          <a:off x="7086600" y="20947380"/>
          <a:ext cx="1943100" cy="38862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赤枠部分</a:t>
          </a:r>
          <a:r>
            <a:rPr kumimoji="1" lang="ja-JP" altLang="en-US" sz="1400" b="1">
              <a:solidFill>
                <a:srgbClr val="FF0000"/>
              </a:solidFill>
            </a:rPr>
            <a:t>□</a:t>
          </a:r>
          <a:r>
            <a:rPr kumimoji="1" lang="ja-JP" altLang="en-US" sz="1200" b="1"/>
            <a:t>＝選択範囲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E1F1B-4F62-4371-A172-4269A1E82286}">
  <dimension ref="A1:O192"/>
  <sheetViews>
    <sheetView tabSelected="1" workbookViewId="0">
      <selection activeCell="A2" sqref="A2"/>
    </sheetView>
  </sheetViews>
  <sheetFormatPr defaultColWidth="9" defaultRowHeight="21" customHeight="1" x14ac:dyDescent="0.45"/>
  <cols>
    <col min="1" max="1" width="2.8984375" style="2" customWidth="1"/>
    <col min="2" max="8" width="9.8984375" style="1" customWidth="1"/>
    <col min="9" max="9" width="1.5" style="1" customWidth="1"/>
    <col min="10" max="13" width="9.8984375" style="1" customWidth="1"/>
    <col min="14" max="14" width="11.3984375" style="1" customWidth="1"/>
    <col min="15" max="16" width="9.8984375" style="1" customWidth="1"/>
    <col min="17" max="16384" width="9" style="1"/>
  </cols>
  <sheetData>
    <row r="1" spans="1:15" ht="21" customHeight="1" x14ac:dyDescent="0.45">
      <c r="A1" s="70" t="s">
        <v>118</v>
      </c>
      <c r="B1" s="70"/>
      <c r="C1" s="70"/>
      <c r="D1" s="70"/>
      <c r="E1" s="70"/>
      <c r="F1" s="70"/>
      <c r="G1" s="70"/>
    </row>
    <row r="4" spans="1:15" ht="21" customHeight="1" x14ac:dyDescent="0.45">
      <c r="F4" s="1" t="s">
        <v>0</v>
      </c>
    </row>
    <row r="5" spans="1:15" ht="21" customHeight="1" x14ac:dyDescent="0.45">
      <c r="F5" s="1" t="s">
        <v>1</v>
      </c>
    </row>
    <row r="6" spans="1:15" ht="21" customHeight="1" x14ac:dyDescent="0.45">
      <c r="F6" s="1" t="s">
        <v>2</v>
      </c>
    </row>
    <row r="7" spans="1:15" ht="21" customHeight="1" x14ac:dyDescent="0.45">
      <c r="F7" s="1" t="s">
        <v>3</v>
      </c>
    </row>
    <row r="9" spans="1:15" ht="75" customHeight="1" x14ac:dyDescent="0.45">
      <c r="K9" s="2"/>
      <c r="L9" s="2"/>
      <c r="M9" s="2"/>
      <c r="N9" s="2"/>
      <c r="O9" s="3"/>
    </row>
    <row r="10" spans="1:15" ht="21" customHeight="1" x14ac:dyDescent="0.45">
      <c r="A10" s="1"/>
      <c r="E10" s="71" t="s">
        <v>4</v>
      </c>
      <c r="F10" s="72"/>
      <c r="G10" s="72"/>
      <c r="H10" s="72"/>
      <c r="I10" s="72"/>
      <c r="J10" s="72"/>
      <c r="K10" s="72"/>
      <c r="L10" s="73"/>
      <c r="M10" s="4"/>
      <c r="N10" s="4"/>
      <c r="O10" s="4"/>
    </row>
    <row r="11" spans="1:15" ht="21" customHeight="1" x14ac:dyDescent="0.45">
      <c r="A11" s="1"/>
      <c r="G11" s="5"/>
      <c r="H11" s="5"/>
      <c r="I11" s="5"/>
      <c r="J11" s="5"/>
      <c r="K11" s="4"/>
      <c r="L11" s="4"/>
      <c r="M11" s="4"/>
      <c r="N11" s="4"/>
      <c r="O11" s="4"/>
    </row>
    <row r="12" spans="1:15" ht="21" customHeight="1" x14ac:dyDescent="0.45">
      <c r="A12" s="1"/>
      <c r="E12" s="6" t="s">
        <v>5</v>
      </c>
      <c r="G12" s="7"/>
      <c r="H12" s="8"/>
    </row>
    <row r="14" spans="1:15" ht="21" customHeight="1" x14ac:dyDescent="0.45">
      <c r="D14" s="74" t="s">
        <v>6</v>
      </c>
      <c r="E14" s="9" t="s">
        <v>7</v>
      </c>
      <c r="F14" s="10"/>
      <c r="G14" s="10"/>
      <c r="H14" s="10"/>
      <c r="I14" s="10"/>
      <c r="J14" s="10"/>
      <c r="K14" s="10"/>
      <c r="L14" s="10"/>
      <c r="M14" s="10"/>
      <c r="N14" s="11"/>
    </row>
    <row r="15" spans="1:15" ht="21" customHeight="1" x14ac:dyDescent="0.45">
      <c r="D15" s="75"/>
      <c r="E15" s="12" t="s">
        <v>8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5" ht="21" customHeight="1" x14ac:dyDescent="0.45">
      <c r="D16" s="75"/>
      <c r="E16" s="12" t="s">
        <v>9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21" customHeight="1" x14ac:dyDescent="0.45">
      <c r="D17" s="75"/>
      <c r="E17" s="12" t="s">
        <v>10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21" customHeight="1" thickBot="1" x14ac:dyDescent="0.5">
      <c r="D18" s="76"/>
      <c r="E18" s="15" t="s">
        <v>11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21" customHeight="1" thickTop="1" x14ac:dyDescent="0.45"/>
    <row r="21" spans="2:14" ht="21" customHeight="1" thickBot="1" x14ac:dyDescent="0.5">
      <c r="B21" s="77" t="s">
        <v>12</v>
      </c>
      <c r="C21" s="78"/>
      <c r="D21" s="79"/>
    </row>
    <row r="22" spans="2:14" ht="21" customHeight="1" thickTop="1" x14ac:dyDescent="0.45"/>
    <row r="23" spans="2:14" ht="21" customHeight="1" x14ac:dyDescent="0.45">
      <c r="B23" s="1" t="s">
        <v>13</v>
      </c>
    </row>
    <row r="24" spans="2:14" ht="21" customHeight="1" x14ac:dyDescent="0.45">
      <c r="B24" s="1" t="s">
        <v>14</v>
      </c>
    </row>
    <row r="25" spans="2:14" ht="21" customHeight="1" x14ac:dyDescent="0.45">
      <c r="B25" s="18" t="s">
        <v>15</v>
      </c>
    </row>
    <row r="26" spans="2:14" ht="21" customHeight="1" x14ac:dyDescent="0.45">
      <c r="B26" s="18" t="s">
        <v>16</v>
      </c>
    </row>
    <row r="27" spans="2:14" ht="21" customHeight="1" x14ac:dyDescent="0.45">
      <c r="B27" s="18" t="s">
        <v>17</v>
      </c>
    </row>
    <row r="28" spans="2:14" ht="21" customHeight="1" x14ac:dyDescent="0.45">
      <c r="B28" s="1" t="s">
        <v>18</v>
      </c>
    </row>
    <row r="29" spans="2:14" ht="21" customHeight="1" x14ac:dyDescent="0.45">
      <c r="B29" s="1" t="s">
        <v>19</v>
      </c>
    </row>
    <row r="30" spans="2:14" ht="21" customHeight="1" x14ac:dyDescent="0.45">
      <c r="B30" s="1" t="s">
        <v>20</v>
      </c>
    </row>
    <row r="31" spans="2:14" ht="21" customHeight="1" x14ac:dyDescent="0.45">
      <c r="B31" s="1" t="s">
        <v>21</v>
      </c>
    </row>
    <row r="32" spans="2:14" ht="21" customHeight="1" x14ac:dyDescent="0.45">
      <c r="B32" s="1" t="s">
        <v>22</v>
      </c>
    </row>
    <row r="33" spans="1:14" ht="21" customHeight="1" x14ac:dyDescent="0.45">
      <c r="B33" s="1" t="s">
        <v>23</v>
      </c>
    </row>
    <row r="36" spans="1:14" ht="21" customHeight="1" x14ac:dyDescent="0.45">
      <c r="A36" s="1"/>
      <c r="C36" s="80" t="s">
        <v>24</v>
      </c>
      <c r="D36" s="81"/>
      <c r="E36" s="81"/>
      <c r="F36" s="81"/>
      <c r="G36" s="82"/>
    </row>
    <row r="37" spans="1:14" ht="21" customHeight="1" thickBot="1" x14ac:dyDescent="0.5">
      <c r="A37" s="1"/>
      <c r="C37" s="83"/>
      <c r="D37" s="84"/>
      <c r="E37" s="84"/>
      <c r="F37" s="84"/>
      <c r="G37" s="85"/>
    </row>
    <row r="38" spans="1:14" ht="21" customHeight="1" thickTop="1" x14ac:dyDescent="0.45"/>
    <row r="45" spans="1:14" ht="21" customHeight="1" x14ac:dyDescent="0.45">
      <c r="K45" s="69" t="s">
        <v>25</v>
      </c>
      <c r="L45" s="69"/>
      <c r="M45" s="69"/>
      <c r="N45" s="69"/>
    </row>
    <row r="47" spans="1:14" ht="21" customHeight="1" x14ac:dyDescent="0.45">
      <c r="B47" s="68" t="s">
        <v>26</v>
      </c>
      <c r="C47" s="68"/>
      <c r="D47" s="68"/>
      <c r="E47" s="68"/>
      <c r="J47" s="68" t="s">
        <v>26</v>
      </c>
      <c r="K47" s="68"/>
      <c r="L47" s="68"/>
      <c r="M47" s="68"/>
    </row>
    <row r="50" spans="2:14" ht="77.25" customHeight="1" x14ac:dyDescent="0.45"/>
    <row r="51" spans="2:14" ht="21" customHeight="1" thickBot="1" x14ac:dyDescent="0.5">
      <c r="B51" s="19" t="s">
        <v>27</v>
      </c>
      <c r="C51" s="1" t="s">
        <v>28</v>
      </c>
    </row>
    <row r="52" spans="2:14" ht="21" customHeight="1" thickTop="1" x14ac:dyDescent="0.45"/>
    <row r="53" spans="2:14" ht="21" customHeight="1" x14ac:dyDescent="0.45">
      <c r="C53" s="1" t="s">
        <v>29</v>
      </c>
      <c r="G53" s="20"/>
      <c r="J53" s="4"/>
    </row>
    <row r="54" spans="2:14" ht="21" customHeight="1" x14ac:dyDescent="0.45">
      <c r="D54" s="21" t="s">
        <v>30</v>
      </c>
      <c r="E54" s="21" t="s">
        <v>31</v>
      </c>
      <c r="G54" s="20"/>
      <c r="J54" s="4"/>
    </row>
    <row r="55" spans="2:14" ht="21" customHeight="1" x14ac:dyDescent="0.45">
      <c r="D55" s="100"/>
      <c r="E55" s="23"/>
      <c r="J55" s="4"/>
    </row>
    <row r="56" spans="2:14" ht="21" customHeight="1" x14ac:dyDescent="0.45">
      <c r="C56" s="24" t="s">
        <v>32</v>
      </c>
      <c r="D56" s="101">
        <v>50</v>
      </c>
      <c r="E56" s="22" t="str">
        <f>VLOOKUP(D56,K60:N67,2,1)</f>
        <v>島田</v>
      </c>
      <c r="J56" s="4"/>
    </row>
    <row r="57" spans="2:14" ht="21" customHeight="1" x14ac:dyDescent="0.45">
      <c r="D57" s="1" t="s">
        <v>33</v>
      </c>
      <c r="G57" s="20"/>
      <c r="J57" s="4"/>
      <c r="K57" s="26" t="s">
        <v>34</v>
      </c>
    </row>
    <row r="58" spans="2:14" ht="21" customHeight="1" x14ac:dyDescent="0.45">
      <c r="D58" s="1" t="s">
        <v>35</v>
      </c>
      <c r="J58" s="4"/>
      <c r="K58" s="106" t="s">
        <v>36</v>
      </c>
      <c r="L58" s="106"/>
      <c r="M58" s="106"/>
      <c r="N58" s="106"/>
    </row>
    <row r="59" spans="2:14" ht="21" customHeight="1" thickBot="1" x14ac:dyDescent="0.5">
      <c r="J59" s="4"/>
      <c r="K59" s="67" t="s">
        <v>30</v>
      </c>
      <c r="L59" s="27" t="s">
        <v>31</v>
      </c>
      <c r="M59" s="27" t="s">
        <v>37</v>
      </c>
      <c r="N59" s="27" t="s">
        <v>38</v>
      </c>
    </row>
    <row r="60" spans="2:14" ht="21" customHeight="1" thickTop="1" x14ac:dyDescent="0.45">
      <c r="J60" s="4"/>
      <c r="K60" s="103">
        <v>10</v>
      </c>
      <c r="L60" s="102" t="s">
        <v>39</v>
      </c>
      <c r="M60" s="22" t="s">
        <v>40</v>
      </c>
      <c r="N60" s="22" t="s">
        <v>41</v>
      </c>
    </row>
    <row r="61" spans="2:14" ht="21" customHeight="1" thickBot="1" x14ac:dyDescent="0.5">
      <c r="B61" s="28" t="s">
        <v>42</v>
      </c>
      <c r="J61" s="4"/>
      <c r="K61" s="104">
        <v>20</v>
      </c>
      <c r="L61" s="102" t="s">
        <v>43</v>
      </c>
      <c r="M61" s="22" t="s">
        <v>44</v>
      </c>
      <c r="N61" s="22" t="s">
        <v>45</v>
      </c>
    </row>
    <row r="62" spans="2:14" ht="21" customHeight="1" thickTop="1" x14ac:dyDescent="0.45">
      <c r="C62" s="1" t="s">
        <v>46</v>
      </c>
      <c r="J62" s="4"/>
      <c r="K62" s="104">
        <v>30</v>
      </c>
      <c r="L62" s="102" t="s">
        <v>47</v>
      </c>
      <c r="M62" s="22" t="s">
        <v>48</v>
      </c>
      <c r="N62" s="22" t="s">
        <v>49</v>
      </c>
    </row>
    <row r="63" spans="2:14" ht="21" customHeight="1" x14ac:dyDescent="0.45">
      <c r="B63" s="24"/>
      <c r="C63" s="1" t="s">
        <v>50</v>
      </c>
      <c r="J63" s="4"/>
      <c r="K63" s="104">
        <v>40</v>
      </c>
      <c r="L63" s="102" t="s">
        <v>51</v>
      </c>
      <c r="M63" s="22" t="s">
        <v>52</v>
      </c>
      <c r="N63" s="22" t="s">
        <v>53</v>
      </c>
    </row>
    <row r="64" spans="2:14" ht="21" customHeight="1" x14ac:dyDescent="0.45">
      <c r="B64" s="24"/>
      <c r="C64" s="1" t="s">
        <v>54</v>
      </c>
      <c r="J64" s="4"/>
      <c r="K64" s="104">
        <v>50</v>
      </c>
      <c r="L64" s="102" t="s">
        <v>55</v>
      </c>
      <c r="M64" s="22" t="s">
        <v>56</v>
      </c>
      <c r="N64" s="22" t="s">
        <v>57</v>
      </c>
    </row>
    <row r="65" spans="2:15" ht="21" customHeight="1" x14ac:dyDescent="0.45">
      <c r="B65" s="24"/>
      <c r="C65" s="1" t="s">
        <v>58</v>
      </c>
      <c r="J65" s="4"/>
      <c r="K65" s="104">
        <v>60</v>
      </c>
      <c r="L65" s="102" t="s">
        <v>59</v>
      </c>
      <c r="M65" s="22" t="s">
        <v>60</v>
      </c>
      <c r="N65" s="22" t="s">
        <v>61</v>
      </c>
    </row>
    <row r="66" spans="2:15" ht="21" customHeight="1" x14ac:dyDescent="0.45">
      <c r="B66" s="24"/>
      <c r="C66" s="1" t="s">
        <v>62</v>
      </c>
      <c r="J66" s="29"/>
      <c r="K66" s="104">
        <v>70</v>
      </c>
      <c r="L66" s="102" t="s">
        <v>63</v>
      </c>
      <c r="M66" s="22" t="s">
        <v>64</v>
      </c>
      <c r="N66" s="22" t="s">
        <v>65</v>
      </c>
    </row>
    <row r="67" spans="2:15" ht="21" customHeight="1" thickBot="1" x14ac:dyDescent="0.5">
      <c r="J67" s="29"/>
      <c r="K67" s="105">
        <v>80</v>
      </c>
      <c r="L67" s="102" t="s">
        <v>66</v>
      </c>
      <c r="M67" s="22" t="s">
        <v>67</v>
      </c>
      <c r="N67" s="22" t="s">
        <v>68</v>
      </c>
    </row>
    <row r="68" spans="2:15" ht="21" customHeight="1" thickTop="1" x14ac:dyDescent="0.45">
      <c r="J68" s="29"/>
      <c r="K68" s="4" t="s">
        <v>121</v>
      </c>
      <c r="L68" s="107" t="s">
        <v>122</v>
      </c>
      <c r="M68" s="4" t="s">
        <v>123</v>
      </c>
      <c r="N68" s="4" t="s">
        <v>124</v>
      </c>
    </row>
    <row r="69" spans="2:15" ht="21" customHeight="1" x14ac:dyDescent="0.45">
      <c r="B69" s="24"/>
      <c r="J69" s="29"/>
      <c r="M69" s="30"/>
    </row>
    <row r="70" spans="2:15" ht="21" hidden="1" customHeight="1" x14ac:dyDescent="0.45">
      <c r="B70" s="24"/>
      <c r="J70" s="29"/>
      <c r="M70" s="31"/>
    </row>
    <row r="71" spans="2:15" ht="21" hidden="1" customHeight="1" x14ac:dyDescent="0.45">
      <c r="B71" s="24"/>
      <c r="J71" s="29"/>
      <c r="M71" s="31"/>
    </row>
    <row r="72" spans="2:15" ht="21" hidden="1" customHeight="1" x14ac:dyDescent="0.45">
      <c r="J72" s="29"/>
      <c r="M72" s="31"/>
    </row>
    <row r="73" spans="2:15" ht="21" hidden="1" customHeight="1" x14ac:dyDescent="0.45">
      <c r="F73" s="31"/>
      <c r="G73" s="31"/>
      <c r="H73" s="31"/>
      <c r="I73" s="31"/>
      <c r="J73" s="31"/>
      <c r="M73" s="31"/>
    </row>
    <row r="74" spans="2:15" ht="21" hidden="1" customHeight="1" x14ac:dyDescent="0.45">
      <c r="F74" s="31"/>
      <c r="G74" s="31"/>
      <c r="H74" s="31"/>
      <c r="I74" s="31"/>
      <c r="J74" s="31"/>
      <c r="M74" s="31"/>
    </row>
    <row r="75" spans="2:15" ht="21" hidden="1" customHeight="1" x14ac:dyDescent="0.45">
      <c r="J75" s="29"/>
    </row>
    <row r="76" spans="2:15" ht="21" hidden="1" customHeight="1" x14ac:dyDescent="0.45">
      <c r="J76" s="29"/>
      <c r="L76" s="87"/>
      <c r="M76" s="87"/>
      <c r="N76" s="87"/>
    </row>
    <row r="77" spans="2:15" ht="21" customHeight="1" x14ac:dyDescent="0.45">
      <c r="C77" s="32"/>
      <c r="D77" s="32"/>
      <c r="E77" s="33"/>
      <c r="F77" s="33"/>
      <c r="G77" s="33"/>
      <c r="H77" s="33"/>
      <c r="I77" s="33"/>
      <c r="J77" s="33"/>
      <c r="K77" s="33"/>
      <c r="L77" s="4"/>
      <c r="M77" s="4"/>
      <c r="N77" s="34"/>
      <c r="O77" s="35"/>
    </row>
    <row r="78" spans="2:15" ht="21" customHeight="1" x14ac:dyDescent="0.45">
      <c r="J78" s="29"/>
      <c r="L78" s="4"/>
      <c r="M78" s="4"/>
      <c r="N78" s="34"/>
      <c r="O78" s="35"/>
    </row>
    <row r="79" spans="2:15" ht="21" customHeight="1" x14ac:dyDescent="0.45">
      <c r="B79" s="68" t="s">
        <v>26</v>
      </c>
      <c r="C79" s="68"/>
      <c r="D79" s="68"/>
      <c r="E79" s="68"/>
      <c r="J79" s="68" t="s">
        <v>26</v>
      </c>
      <c r="K79" s="68"/>
      <c r="L79" s="68"/>
      <c r="M79" s="68"/>
      <c r="N79" s="34"/>
      <c r="O79" s="35"/>
    </row>
    <row r="80" spans="2:15" ht="21" customHeight="1" x14ac:dyDescent="0.45">
      <c r="J80" s="29"/>
      <c r="L80" s="4"/>
      <c r="M80" s="4"/>
      <c r="N80" s="34"/>
      <c r="O80" s="35"/>
    </row>
    <row r="81" spans="3:14" ht="21" customHeight="1" x14ac:dyDescent="0.45">
      <c r="C81" s="31" t="s">
        <v>69</v>
      </c>
    </row>
    <row r="83" spans="3:14" ht="21" customHeight="1" x14ac:dyDescent="0.45">
      <c r="K83" s="86" t="s">
        <v>36</v>
      </c>
      <c r="L83" s="86"/>
      <c r="M83" s="86"/>
      <c r="N83" s="86"/>
    </row>
    <row r="84" spans="3:14" ht="21" customHeight="1" thickBot="1" x14ac:dyDescent="0.5">
      <c r="D84" s="1" t="s">
        <v>119</v>
      </c>
      <c r="K84" s="67" t="s">
        <v>30</v>
      </c>
      <c r="L84" s="67" t="s">
        <v>31</v>
      </c>
      <c r="M84" s="67" t="s">
        <v>37</v>
      </c>
      <c r="N84" s="67" t="s">
        <v>38</v>
      </c>
    </row>
    <row r="85" spans="3:14" ht="21" customHeight="1" thickTop="1" x14ac:dyDescent="0.45">
      <c r="K85" s="108">
        <v>10</v>
      </c>
      <c r="L85" s="109" t="s">
        <v>39</v>
      </c>
      <c r="M85" s="109" t="s">
        <v>40</v>
      </c>
      <c r="N85" s="110" t="s">
        <v>41</v>
      </c>
    </row>
    <row r="86" spans="3:14" ht="21" customHeight="1" x14ac:dyDescent="0.45">
      <c r="C86" s="36" t="s">
        <v>30</v>
      </c>
      <c r="D86" s="36" t="s">
        <v>37</v>
      </c>
      <c r="F86" s="4"/>
      <c r="G86" s="4"/>
      <c r="K86" s="111">
        <v>20</v>
      </c>
      <c r="L86" s="22" t="s">
        <v>43</v>
      </c>
      <c r="M86" s="22" t="s">
        <v>44</v>
      </c>
      <c r="N86" s="112" t="s">
        <v>45</v>
      </c>
    </row>
    <row r="87" spans="3:14" ht="21" customHeight="1" x14ac:dyDescent="0.45">
      <c r="C87" s="116">
        <v>70</v>
      </c>
      <c r="D87" s="23"/>
      <c r="F87" s="4"/>
      <c r="G87" s="4"/>
      <c r="K87" s="111">
        <v>30</v>
      </c>
      <c r="L87" s="22" t="s">
        <v>47</v>
      </c>
      <c r="M87" s="22" t="s">
        <v>48</v>
      </c>
      <c r="N87" s="112" t="s">
        <v>49</v>
      </c>
    </row>
    <row r="88" spans="3:14" ht="21" customHeight="1" x14ac:dyDescent="0.45">
      <c r="C88" s="37" t="s">
        <v>70</v>
      </c>
      <c r="D88" s="38" t="str">
        <f>VLOOKUP(C87,K85:N92,3,1)</f>
        <v>K008</v>
      </c>
      <c r="K88" s="111">
        <v>40</v>
      </c>
      <c r="L88" s="22" t="s">
        <v>51</v>
      </c>
      <c r="M88" s="22" t="s">
        <v>52</v>
      </c>
      <c r="N88" s="112" t="s">
        <v>53</v>
      </c>
    </row>
    <row r="89" spans="3:14" ht="21" customHeight="1" x14ac:dyDescent="0.45">
      <c r="K89" s="111">
        <v>50</v>
      </c>
      <c r="L89" s="22" t="s">
        <v>55</v>
      </c>
      <c r="M89" s="22" t="s">
        <v>56</v>
      </c>
      <c r="N89" s="112" t="s">
        <v>57</v>
      </c>
    </row>
    <row r="90" spans="3:14" ht="21" customHeight="1" x14ac:dyDescent="0.45">
      <c r="K90" s="111">
        <v>60</v>
      </c>
      <c r="L90" s="22" t="s">
        <v>59</v>
      </c>
      <c r="M90" s="22" t="s">
        <v>60</v>
      </c>
      <c r="N90" s="112" t="s">
        <v>61</v>
      </c>
    </row>
    <row r="91" spans="3:14" ht="21" customHeight="1" x14ac:dyDescent="0.45">
      <c r="K91" s="111">
        <v>70</v>
      </c>
      <c r="L91" s="22" t="s">
        <v>63</v>
      </c>
      <c r="M91" s="22" t="s">
        <v>64</v>
      </c>
      <c r="N91" s="112" t="s">
        <v>65</v>
      </c>
    </row>
    <row r="92" spans="3:14" ht="21" customHeight="1" thickBot="1" x14ac:dyDescent="0.5">
      <c r="F92" s="4"/>
      <c r="G92" s="4"/>
      <c r="K92" s="113">
        <v>80</v>
      </c>
      <c r="L92" s="114" t="s">
        <v>66</v>
      </c>
      <c r="M92" s="114" t="s">
        <v>67</v>
      </c>
      <c r="N92" s="115" t="s">
        <v>68</v>
      </c>
    </row>
    <row r="93" spans="3:14" ht="21" customHeight="1" thickTop="1" x14ac:dyDescent="0.45">
      <c r="F93" s="4"/>
      <c r="G93" s="4"/>
      <c r="K93" s="4" t="s">
        <v>121</v>
      </c>
      <c r="L93" s="117" t="s">
        <v>122</v>
      </c>
      <c r="M93" s="107" t="s">
        <v>123</v>
      </c>
      <c r="N93" s="107" t="s">
        <v>124</v>
      </c>
    </row>
    <row r="95" spans="3:14" ht="21" customHeight="1" x14ac:dyDescent="0.45">
      <c r="D95" s="1" t="s">
        <v>71</v>
      </c>
    </row>
    <row r="96" spans="3:14" ht="21" customHeight="1" x14ac:dyDescent="0.45">
      <c r="L96" s="1" t="s">
        <v>71</v>
      </c>
    </row>
    <row r="97" spans="3:12" ht="21" customHeight="1" x14ac:dyDescent="0.45">
      <c r="C97" s="36" t="s">
        <v>30</v>
      </c>
      <c r="D97" s="36" t="s">
        <v>72</v>
      </c>
    </row>
    <row r="98" spans="3:12" ht="21" customHeight="1" x14ac:dyDescent="0.45">
      <c r="C98" s="119">
        <v>30</v>
      </c>
      <c r="D98" s="39"/>
      <c r="K98" s="36" t="s">
        <v>31</v>
      </c>
      <c r="L98" s="36" t="s">
        <v>72</v>
      </c>
    </row>
    <row r="99" spans="3:12" ht="21" customHeight="1" x14ac:dyDescent="0.45">
      <c r="C99" s="37" t="s">
        <v>70</v>
      </c>
      <c r="D99" s="4" t="str">
        <f>VLOOKUP(C98,K85:N92,4,1)</f>
        <v>工事部</v>
      </c>
      <c r="K99" s="118" t="s">
        <v>43</v>
      </c>
      <c r="L99" s="39"/>
    </row>
    <row r="100" spans="3:12" ht="21" customHeight="1" x14ac:dyDescent="0.45">
      <c r="C100" s="37"/>
      <c r="K100" s="37" t="s">
        <v>70</v>
      </c>
      <c r="L100" s="4" t="str">
        <f>VLOOKUP(K99,L85:N92,3,1)</f>
        <v>総務</v>
      </c>
    </row>
    <row r="101" spans="3:12" ht="21" customHeight="1" x14ac:dyDescent="0.45">
      <c r="C101" s="37"/>
    </row>
    <row r="102" spans="3:12" ht="21" customHeight="1" x14ac:dyDescent="0.45">
      <c r="C102" s="37"/>
    </row>
    <row r="112" spans="3:12" ht="21" customHeight="1" x14ac:dyDescent="0.45">
      <c r="C112" s="88" t="s">
        <v>73</v>
      </c>
      <c r="D112" s="89"/>
      <c r="E112" s="94" t="s">
        <v>120</v>
      </c>
      <c r="F112" s="94"/>
      <c r="G112" s="94"/>
      <c r="H112" s="94"/>
      <c r="I112" s="94"/>
      <c r="J112" s="94"/>
      <c r="K112" s="95"/>
    </row>
    <row r="113" spans="2:13" ht="21" customHeight="1" x14ac:dyDescent="0.45">
      <c r="C113" s="90"/>
      <c r="D113" s="91"/>
      <c r="E113" s="96"/>
      <c r="F113" s="96"/>
      <c r="G113" s="96"/>
      <c r="H113" s="96"/>
      <c r="I113" s="96"/>
      <c r="J113" s="96"/>
      <c r="K113" s="97"/>
    </row>
    <row r="114" spans="2:13" ht="21" customHeight="1" x14ac:dyDescent="0.45">
      <c r="C114" s="90"/>
      <c r="D114" s="91"/>
      <c r="E114" s="96"/>
      <c r="F114" s="96"/>
      <c r="G114" s="96"/>
      <c r="H114" s="96"/>
      <c r="I114" s="96"/>
      <c r="J114" s="96"/>
      <c r="K114" s="97"/>
    </row>
    <row r="115" spans="2:13" ht="21" customHeight="1" x14ac:dyDescent="0.45">
      <c r="C115" s="90"/>
      <c r="D115" s="91"/>
      <c r="E115" s="96"/>
      <c r="F115" s="96"/>
      <c r="G115" s="96"/>
      <c r="H115" s="96"/>
      <c r="I115" s="96"/>
      <c r="J115" s="96"/>
      <c r="K115" s="97"/>
    </row>
    <row r="116" spans="2:13" ht="21" customHeight="1" thickBot="1" x14ac:dyDescent="0.5">
      <c r="C116" s="92"/>
      <c r="D116" s="93"/>
      <c r="E116" s="98"/>
      <c r="F116" s="98"/>
      <c r="G116" s="98"/>
      <c r="H116" s="98"/>
      <c r="I116" s="98"/>
      <c r="J116" s="98"/>
      <c r="K116" s="99"/>
    </row>
    <row r="117" spans="2:13" ht="21" customHeight="1" thickTop="1" x14ac:dyDescent="0.45">
      <c r="C117" s="32"/>
      <c r="D117" s="32"/>
      <c r="E117" s="33"/>
      <c r="F117" s="33"/>
      <c r="G117" s="33"/>
      <c r="H117" s="33"/>
      <c r="I117" s="33"/>
      <c r="J117" s="33"/>
      <c r="K117" s="33"/>
    </row>
    <row r="118" spans="2:13" ht="21" customHeight="1" x14ac:dyDescent="0.45">
      <c r="C118" s="32"/>
      <c r="D118" s="32"/>
      <c r="E118" s="33"/>
      <c r="F118" s="33"/>
      <c r="G118" s="33"/>
      <c r="H118" s="33"/>
      <c r="I118" s="33"/>
      <c r="J118" s="33"/>
      <c r="K118" s="33"/>
    </row>
    <row r="119" spans="2:13" ht="21" customHeight="1" x14ac:dyDescent="0.45">
      <c r="B119" s="68" t="s">
        <v>26</v>
      </c>
      <c r="C119" s="68"/>
      <c r="D119" s="68"/>
      <c r="E119" s="68"/>
      <c r="J119" s="68" t="s">
        <v>26</v>
      </c>
      <c r="K119" s="68"/>
      <c r="L119" s="68"/>
      <c r="M119" s="68"/>
    </row>
    <row r="121" spans="2:13" ht="21" customHeight="1" x14ac:dyDescent="0.45">
      <c r="D121" s="3" t="s">
        <v>74</v>
      </c>
    </row>
    <row r="122" spans="2:13" ht="21" customHeight="1" thickBot="1" x14ac:dyDescent="0.5">
      <c r="D122" s="67" t="s">
        <v>75</v>
      </c>
      <c r="E122" s="67" t="s">
        <v>76</v>
      </c>
      <c r="F122" s="67" t="s">
        <v>77</v>
      </c>
    </row>
    <row r="123" spans="2:13" ht="21" customHeight="1" thickTop="1" x14ac:dyDescent="0.45">
      <c r="D123" s="121" t="s">
        <v>78</v>
      </c>
      <c r="E123" s="109" t="s">
        <v>79</v>
      </c>
      <c r="F123" s="122">
        <v>3000</v>
      </c>
    </row>
    <row r="124" spans="2:13" ht="21" customHeight="1" x14ac:dyDescent="0.45">
      <c r="D124" s="123" t="s">
        <v>80</v>
      </c>
      <c r="E124" s="22" t="s">
        <v>81</v>
      </c>
      <c r="F124" s="124">
        <v>2800</v>
      </c>
    </row>
    <row r="125" spans="2:13" ht="21" customHeight="1" thickBot="1" x14ac:dyDescent="0.5">
      <c r="D125" s="125" t="s">
        <v>82</v>
      </c>
      <c r="E125" s="114" t="s">
        <v>83</v>
      </c>
      <c r="F125" s="126">
        <v>4200</v>
      </c>
    </row>
    <row r="126" spans="2:13" ht="21" customHeight="1" thickTop="1" x14ac:dyDescent="0.45">
      <c r="D126" s="4" t="s">
        <v>121</v>
      </c>
      <c r="E126" s="107" t="s">
        <v>122</v>
      </c>
      <c r="F126" s="120" t="s">
        <v>123</v>
      </c>
    </row>
    <row r="127" spans="2:13" ht="21" customHeight="1" x14ac:dyDescent="0.45">
      <c r="B127" s="31" t="s">
        <v>84</v>
      </c>
      <c r="J127" s="31" t="s">
        <v>84</v>
      </c>
      <c r="L127" s="4"/>
    </row>
    <row r="129" spans="2:15" ht="21" customHeight="1" x14ac:dyDescent="0.45">
      <c r="B129" s="41" t="s">
        <v>85</v>
      </c>
      <c r="C129" s="4"/>
      <c r="D129" s="4"/>
      <c r="J129" s="41" t="s">
        <v>85</v>
      </c>
      <c r="K129" s="4"/>
      <c r="L129" s="4"/>
    </row>
    <row r="130" spans="2:15" ht="21" customHeight="1" x14ac:dyDescent="0.45">
      <c r="B130" s="42" t="s">
        <v>86</v>
      </c>
      <c r="C130" s="43" t="s">
        <v>75</v>
      </c>
      <c r="D130" s="44" t="s">
        <v>76</v>
      </c>
      <c r="E130" s="44" t="s">
        <v>77</v>
      </c>
      <c r="F130" s="44" t="s">
        <v>87</v>
      </c>
      <c r="G130" s="44" t="s">
        <v>88</v>
      </c>
      <c r="J130" s="42" t="s">
        <v>86</v>
      </c>
      <c r="K130" s="43" t="s">
        <v>75</v>
      </c>
      <c r="L130" s="44" t="s">
        <v>76</v>
      </c>
      <c r="M130" s="44" t="s">
        <v>77</v>
      </c>
      <c r="N130" s="44" t="s">
        <v>87</v>
      </c>
      <c r="O130" s="44" t="s">
        <v>88</v>
      </c>
    </row>
    <row r="131" spans="2:15" ht="21" customHeight="1" x14ac:dyDescent="0.45">
      <c r="B131" s="45">
        <f ca="1">TODAY()</f>
        <v>45120</v>
      </c>
      <c r="C131" s="127" t="s">
        <v>78</v>
      </c>
      <c r="D131" s="23" t="str">
        <f>VLOOKUP(C131,$D$123:$F$125,2,1)</f>
        <v>A</v>
      </c>
      <c r="E131" s="46">
        <f>VLOOKUP(C131,$D$123:$F$125,3,1)</f>
        <v>3000</v>
      </c>
      <c r="F131" s="25">
        <v>20</v>
      </c>
      <c r="G131" s="47">
        <f>E131*F131</f>
        <v>60000</v>
      </c>
      <c r="J131" s="45">
        <f ca="1">TODAY()</f>
        <v>45120</v>
      </c>
      <c r="K131" s="40" t="s">
        <v>78</v>
      </c>
      <c r="L131" s="23"/>
      <c r="M131" s="46"/>
      <c r="N131" s="25">
        <v>20</v>
      </c>
      <c r="O131" s="47"/>
    </row>
    <row r="132" spans="2:15" ht="21" customHeight="1" x14ac:dyDescent="0.45">
      <c r="B132" s="45">
        <f ca="1">B131+1</f>
        <v>45121</v>
      </c>
      <c r="C132" s="40" t="s">
        <v>80</v>
      </c>
      <c r="D132" s="23" t="str">
        <f>VLOOKUP(C132,$D$123:$F$125,2,1)</f>
        <v>B</v>
      </c>
      <c r="E132" s="46">
        <f>VLOOKUP(C132,$D$123:$F$125,3,1)</f>
        <v>2800</v>
      </c>
      <c r="F132" s="25">
        <v>40</v>
      </c>
      <c r="G132" s="47">
        <f>E132*F132</f>
        <v>112000</v>
      </c>
      <c r="J132" s="45">
        <f ca="1">J131+1</f>
        <v>45121</v>
      </c>
      <c r="K132" s="40" t="s">
        <v>80</v>
      </c>
      <c r="L132" s="23"/>
      <c r="M132" s="46"/>
      <c r="N132" s="25">
        <v>40</v>
      </c>
      <c r="O132" s="47"/>
    </row>
    <row r="133" spans="2:15" ht="21" customHeight="1" x14ac:dyDescent="0.45">
      <c r="B133" s="45">
        <f t="shared" ref="B133:B135" ca="1" si="0">B132+1</f>
        <v>45122</v>
      </c>
      <c r="C133" s="40" t="s">
        <v>82</v>
      </c>
      <c r="D133" s="23" t="str">
        <f>VLOOKUP(C133,$D$123:$F$125,2,1)</f>
        <v>C</v>
      </c>
      <c r="E133" s="46">
        <f>VLOOKUP(C133,$D$123:$F$125,3,1)</f>
        <v>4200</v>
      </c>
      <c r="F133" s="25">
        <v>80</v>
      </c>
      <c r="G133" s="47">
        <f>E133*F133</f>
        <v>336000</v>
      </c>
      <c r="J133" s="45">
        <f t="shared" ref="J133:J135" ca="1" si="1">J132+1</f>
        <v>45122</v>
      </c>
      <c r="K133" s="40" t="s">
        <v>82</v>
      </c>
      <c r="L133" s="23"/>
      <c r="M133" s="46"/>
      <c r="N133" s="25">
        <v>80</v>
      </c>
      <c r="O133" s="47"/>
    </row>
    <row r="134" spans="2:15" ht="21" customHeight="1" x14ac:dyDescent="0.45">
      <c r="B134" s="45">
        <f t="shared" ca="1" si="0"/>
        <v>45123</v>
      </c>
      <c r="C134" s="40" t="s">
        <v>80</v>
      </c>
      <c r="D134" s="23" t="str">
        <f>VLOOKUP(C134,$D$123:$F$125,2,1)</f>
        <v>B</v>
      </c>
      <c r="E134" s="46">
        <f>VLOOKUP(C134,$D$123:$F$125,3,1)</f>
        <v>2800</v>
      </c>
      <c r="F134" s="25">
        <v>36</v>
      </c>
      <c r="G134" s="47">
        <f>E134*F134</f>
        <v>100800</v>
      </c>
      <c r="J134" s="45">
        <f t="shared" ca="1" si="1"/>
        <v>45123</v>
      </c>
      <c r="K134" s="40" t="s">
        <v>80</v>
      </c>
      <c r="L134" s="23"/>
      <c r="M134" s="46"/>
      <c r="N134" s="25">
        <v>36</v>
      </c>
      <c r="O134" s="47"/>
    </row>
    <row r="135" spans="2:15" ht="21" customHeight="1" x14ac:dyDescent="0.45">
      <c r="B135" s="45">
        <f t="shared" ca="1" si="0"/>
        <v>45124</v>
      </c>
      <c r="C135" s="40" t="s">
        <v>78</v>
      </c>
      <c r="D135" s="23" t="str">
        <f>VLOOKUP(C135,$D$123:$F$125,2,1)</f>
        <v>A</v>
      </c>
      <c r="E135" s="46">
        <f>VLOOKUP(C135,$D$123:$F$125,3,1)</f>
        <v>3000</v>
      </c>
      <c r="F135" s="25">
        <v>60</v>
      </c>
      <c r="G135" s="47">
        <f>E135*F135</f>
        <v>180000</v>
      </c>
      <c r="J135" s="45">
        <f t="shared" ca="1" si="1"/>
        <v>45124</v>
      </c>
      <c r="K135" s="40" t="s">
        <v>78</v>
      </c>
      <c r="L135" s="23"/>
      <c r="M135" s="46"/>
      <c r="N135" s="25">
        <v>60</v>
      </c>
      <c r="O135" s="47"/>
    </row>
    <row r="149" spans="2:14" ht="21" customHeight="1" x14ac:dyDescent="0.45">
      <c r="B149" s="1" t="s">
        <v>89</v>
      </c>
      <c r="C149" s="1" t="s">
        <v>125</v>
      </c>
      <c r="J149" s="1" t="s">
        <v>89</v>
      </c>
      <c r="K149" s="1" t="s">
        <v>90</v>
      </c>
    </row>
    <row r="151" spans="2:14" ht="21" customHeight="1" x14ac:dyDescent="0.45">
      <c r="D151" s="48" t="s">
        <v>76</v>
      </c>
      <c r="E151" s="48" t="s">
        <v>91</v>
      </c>
      <c r="M151" s="48" t="s">
        <v>76</v>
      </c>
      <c r="N151" s="48" t="s">
        <v>91</v>
      </c>
    </row>
    <row r="152" spans="2:14" ht="21" customHeight="1" x14ac:dyDescent="0.45">
      <c r="D152" s="118" t="s">
        <v>79</v>
      </c>
      <c r="E152" s="47">
        <f>SUMIF($D$131:$D$135,D152,$G$131:$G$135)</f>
        <v>240000</v>
      </c>
      <c r="M152" s="22" t="s">
        <v>79</v>
      </c>
      <c r="N152" s="47"/>
    </row>
    <row r="153" spans="2:14" ht="21" customHeight="1" x14ac:dyDescent="0.45">
      <c r="D153" s="22" t="s">
        <v>81</v>
      </c>
      <c r="E153" s="47">
        <f>SUMIF($D$131:$D$135,D153,$G$131:$G$135)</f>
        <v>212800</v>
      </c>
      <c r="M153" s="22" t="s">
        <v>81</v>
      </c>
      <c r="N153" s="47"/>
    </row>
    <row r="154" spans="2:14" ht="21" customHeight="1" x14ac:dyDescent="0.45">
      <c r="D154" s="22" t="s">
        <v>83</v>
      </c>
      <c r="E154" s="47">
        <f>SUMIF($D$131:$D$135,D154,$G$131:$G$135)</f>
        <v>336000</v>
      </c>
      <c r="M154" s="22" t="s">
        <v>83</v>
      </c>
      <c r="N154" s="47"/>
    </row>
    <row r="155" spans="2:14" ht="21" customHeight="1" x14ac:dyDescent="0.45">
      <c r="D155" s="22" t="s">
        <v>92</v>
      </c>
      <c r="E155" s="47">
        <f>SUM(E152:E154)</f>
        <v>788800</v>
      </c>
      <c r="M155" s="22" t="s">
        <v>92</v>
      </c>
      <c r="N155" s="47"/>
    </row>
    <row r="161" spans="2:13" ht="14.4" x14ac:dyDescent="0.45"/>
    <row r="162" spans="2:13" ht="21" hidden="1" customHeight="1" x14ac:dyDescent="0.45"/>
    <row r="163" spans="2:13" ht="21" hidden="1" customHeight="1" x14ac:dyDescent="0.45"/>
    <row r="164" spans="2:13" ht="21" hidden="1" customHeight="1" x14ac:dyDescent="0.45"/>
    <row r="165" spans="2:13" ht="14.4" x14ac:dyDescent="0.45"/>
    <row r="167" spans="2:13" ht="21" customHeight="1" x14ac:dyDescent="0.45">
      <c r="B167" s="128" t="s">
        <v>26</v>
      </c>
      <c r="C167" s="129"/>
      <c r="D167" s="129"/>
      <c r="E167" s="129"/>
      <c r="J167" s="128" t="s">
        <v>26</v>
      </c>
      <c r="K167" s="129"/>
      <c r="L167" s="129"/>
      <c r="M167" s="129"/>
    </row>
    <row r="168" spans="2:13" ht="21" customHeight="1" x14ac:dyDescent="0.45">
      <c r="B168" s="2"/>
      <c r="J168" s="2"/>
    </row>
    <row r="169" spans="2:13" ht="21" customHeight="1" x14ac:dyDescent="0.45">
      <c r="B169" s="2"/>
      <c r="C169" s="26" t="s">
        <v>93</v>
      </c>
      <c r="J169" s="2"/>
      <c r="K169" s="26"/>
    </row>
    <row r="170" spans="2:13" ht="21" customHeight="1" thickBot="1" x14ac:dyDescent="0.5"/>
    <row r="171" spans="2:13" ht="21" customHeight="1" thickBot="1" x14ac:dyDescent="0.5">
      <c r="C171" s="131" t="s">
        <v>30</v>
      </c>
      <c r="D171" s="132" t="s">
        <v>31</v>
      </c>
      <c r="E171" s="133" t="s">
        <v>37</v>
      </c>
      <c r="F171" s="134" t="s">
        <v>38</v>
      </c>
      <c r="G171" s="4"/>
    </row>
    <row r="172" spans="2:13" ht="21" customHeight="1" thickTop="1" x14ac:dyDescent="0.45">
      <c r="C172" s="135">
        <v>200</v>
      </c>
      <c r="D172" s="136" t="s">
        <v>94</v>
      </c>
      <c r="E172" s="137" t="s">
        <v>95</v>
      </c>
      <c r="F172" s="138" t="s">
        <v>96</v>
      </c>
      <c r="G172" s="50"/>
    </row>
    <row r="173" spans="2:13" ht="21" customHeight="1" x14ac:dyDescent="0.45">
      <c r="C173" s="139">
        <v>300</v>
      </c>
      <c r="D173" s="52" t="s">
        <v>97</v>
      </c>
      <c r="E173" s="25" t="s">
        <v>98</v>
      </c>
      <c r="F173" s="140" t="s">
        <v>99</v>
      </c>
      <c r="G173" s="50"/>
    </row>
    <row r="174" spans="2:13" ht="21" customHeight="1" x14ac:dyDescent="0.45">
      <c r="C174" s="139">
        <v>400</v>
      </c>
      <c r="D174" s="52" t="s">
        <v>100</v>
      </c>
      <c r="E174" s="25" t="s">
        <v>101</v>
      </c>
      <c r="F174" s="140" t="s">
        <v>102</v>
      </c>
      <c r="G174" s="50"/>
    </row>
    <row r="175" spans="2:13" ht="21" customHeight="1" x14ac:dyDescent="0.45">
      <c r="C175" s="139">
        <v>500</v>
      </c>
      <c r="D175" s="52" t="s">
        <v>103</v>
      </c>
      <c r="E175" s="25" t="s">
        <v>104</v>
      </c>
      <c r="F175" s="140" t="s">
        <v>105</v>
      </c>
      <c r="G175" s="50"/>
    </row>
    <row r="176" spans="2:13" ht="21" customHeight="1" x14ac:dyDescent="0.45">
      <c r="C176" s="139">
        <v>600</v>
      </c>
      <c r="D176" s="52" t="s">
        <v>106</v>
      </c>
      <c r="E176" s="25" t="s">
        <v>107</v>
      </c>
      <c r="F176" s="140" t="s">
        <v>108</v>
      </c>
      <c r="G176" s="50"/>
    </row>
    <row r="177" spans="3:14" ht="21" customHeight="1" x14ac:dyDescent="0.45">
      <c r="C177" s="139">
        <v>700</v>
      </c>
      <c r="D177" s="52" t="s">
        <v>109</v>
      </c>
      <c r="E177" s="25" t="s">
        <v>110</v>
      </c>
      <c r="F177" s="140" t="s">
        <v>111</v>
      </c>
      <c r="G177" s="50"/>
    </row>
    <row r="178" spans="3:14" ht="21" customHeight="1" x14ac:dyDescent="0.45">
      <c r="C178" s="139">
        <v>800</v>
      </c>
      <c r="D178" s="52" t="s">
        <v>112</v>
      </c>
      <c r="E178" s="25" t="s">
        <v>113</v>
      </c>
      <c r="F178" s="140" t="s">
        <v>114</v>
      </c>
      <c r="G178" s="50"/>
    </row>
    <row r="179" spans="3:14" ht="21" customHeight="1" thickBot="1" x14ac:dyDescent="0.5">
      <c r="C179" s="141">
        <v>900</v>
      </c>
      <c r="D179" s="142" t="s">
        <v>115</v>
      </c>
      <c r="E179" s="143" t="s">
        <v>116</v>
      </c>
      <c r="F179" s="144" t="s">
        <v>117</v>
      </c>
      <c r="G179" s="50"/>
    </row>
    <row r="180" spans="3:14" ht="21" customHeight="1" thickTop="1" x14ac:dyDescent="0.45">
      <c r="C180" s="117" t="s">
        <v>121</v>
      </c>
      <c r="D180" s="107" t="s">
        <v>122</v>
      </c>
      <c r="E180" s="120" t="s">
        <v>123</v>
      </c>
      <c r="F180" s="145" t="s">
        <v>124</v>
      </c>
    </row>
    <row r="183" spans="3:14" ht="21" customHeight="1" thickBot="1" x14ac:dyDescent="0.5">
      <c r="C183" s="31" t="s">
        <v>84</v>
      </c>
      <c r="K183" s="31" t="s">
        <v>84</v>
      </c>
    </row>
    <row r="184" spans="3:14" ht="21" customHeight="1" thickBot="1" x14ac:dyDescent="0.5">
      <c r="C184" s="53" t="s">
        <v>30</v>
      </c>
      <c r="D184" s="54" t="s">
        <v>31</v>
      </c>
      <c r="E184" s="55" t="s">
        <v>37</v>
      </c>
      <c r="F184" s="56" t="s">
        <v>38</v>
      </c>
      <c r="G184" s="4"/>
      <c r="K184" s="53" t="s">
        <v>30</v>
      </c>
      <c r="L184" s="54" t="s">
        <v>31</v>
      </c>
      <c r="M184" s="55" t="s">
        <v>37</v>
      </c>
      <c r="N184" s="56" t="s">
        <v>38</v>
      </c>
    </row>
    <row r="185" spans="3:14" ht="21" customHeight="1" x14ac:dyDescent="0.45">
      <c r="C185" s="130">
        <v>400</v>
      </c>
      <c r="D185" s="57" t="str">
        <f>VLOOKUP(C185,$C$172:$F$179,2,1)</f>
        <v>鳩山</v>
      </c>
      <c r="E185" s="58" t="str">
        <f>VLOOKUP(C185,$C$172:$F$179,3,1)</f>
        <v>HH</v>
      </c>
      <c r="F185" s="59" t="str">
        <f>VLOOKUP(C185,$C$172:$F$179,4,1)</f>
        <v>歴史部</v>
      </c>
      <c r="G185" s="50"/>
      <c r="K185" s="49">
        <v>400</v>
      </c>
      <c r="L185" s="57"/>
      <c r="M185" s="58"/>
      <c r="N185" s="59"/>
    </row>
    <row r="186" spans="3:14" ht="21" customHeight="1" x14ac:dyDescent="0.45">
      <c r="C186" s="51">
        <v>200</v>
      </c>
      <c r="D186" s="60" t="str">
        <f t="shared" ref="D186:D192" si="2">VLOOKUP(C186,$C$172:$F$179,2,1)</f>
        <v>小沢</v>
      </c>
      <c r="E186" s="61" t="str">
        <f t="shared" ref="E186:E192" si="3">VLOOKUP(C186,$C$172:$F$179,3,1)</f>
        <v>O</v>
      </c>
      <c r="F186" s="62" t="str">
        <f t="shared" ref="F186:F192" si="4">VLOOKUP(C186,$C$172:$F$179,4,1)</f>
        <v>応援部</v>
      </c>
      <c r="G186" s="50"/>
      <c r="K186" s="51">
        <v>200</v>
      </c>
      <c r="L186" s="60"/>
      <c r="M186" s="61"/>
      <c r="N186" s="62"/>
    </row>
    <row r="187" spans="3:14" ht="21" customHeight="1" x14ac:dyDescent="0.45">
      <c r="C187" s="51">
        <v>500</v>
      </c>
      <c r="D187" s="60" t="str">
        <f t="shared" si="2"/>
        <v>菅</v>
      </c>
      <c r="E187" s="61" t="str">
        <f t="shared" si="3"/>
        <v>KKK</v>
      </c>
      <c r="F187" s="62" t="str">
        <f t="shared" si="4"/>
        <v>放送部</v>
      </c>
      <c r="G187" s="50"/>
      <c r="K187" s="51">
        <v>500</v>
      </c>
      <c r="L187" s="60"/>
      <c r="M187" s="61"/>
      <c r="N187" s="62"/>
    </row>
    <row r="188" spans="3:14" ht="21" customHeight="1" x14ac:dyDescent="0.45">
      <c r="C188" s="51">
        <v>300</v>
      </c>
      <c r="D188" s="60" t="str">
        <f t="shared" si="2"/>
        <v>不破</v>
      </c>
      <c r="E188" s="61" t="str">
        <f t="shared" si="3"/>
        <v>F</v>
      </c>
      <c r="F188" s="62" t="str">
        <f t="shared" si="4"/>
        <v>哲学部</v>
      </c>
      <c r="G188" s="50"/>
      <c r="K188" s="51">
        <v>300</v>
      </c>
      <c r="L188" s="60"/>
      <c r="M188" s="61"/>
      <c r="N188" s="62"/>
    </row>
    <row r="189" spans="3:14" ht="21" customHeight="1" x14ac:dyDescent="0.45">
      <c r="C189" s="51">
        <v>600</v>
      </c>
      <c r="D189" s="60" t="str">
        <f t="shared" si="2"/>
        <v>小泉</v>
      </c>
      <c r="E189" s="61" t="str">
        <f t="shared" si="3"/>
        <v>KK</v>
      </c>
      <c r="F189" s="62" t="str">
        <f t="shared" si="4"/>
        <v>新聞部</v>
      </c>
      <c r="G189" s="50"/>
      <c r="K189" s="51">
        <v>600</v>
      </c>
      <c r="L189" s="60"/>
      <c r="M189" s="61"/>
      <c r="N189" s="62"/>
    </row>
    <row r="190" spans="3:14" ht="21" customHeight="1" x14ac:dyDescent="0.45">
      <c r="C190" s="51">
        <v>700</v>
      </c>
      <c r="D190" s="60" t="str">
        <f t="shared" si="2"/>
        <v>山崎</v>
      </c>
      <c r="E190" s="61" t="str">
        <f t="shared" si="3"/>
        <v>Y</v>
      </c>
      <c r="F190" s="62" t="str">
        <f t="shared" si="4"/>
        <v>図書委員</v>
      </c>
      <c r="G190" s="50"/>
      <c r="K190" s="51">
        <v>700</v>
      </c>
      <c r="L190" s="60"/>
      <c r="M190" s="61"/>
      <c r="N190" s="62"/>
    </row>
    <row r="191" spans="3:14" ht="21" customHeight="1" x14ac:dyDescent="0.45">
      <c r="C191" s="51">
        <v>900</v>
      </c>
      <c r="D191" s="60" t="str">
        <f t="shared" si="2"/>
        <v>橋本</v>
      </c>
      <c r="E191" s="61" t="str">
        <f t="shared" si="3"/>
        <v>H</v>
      </c>
      <c r="F191" s="62" t="str">
        <f t="shared" si="4"/>
        <v>歌舞伎部</v>
      </c>
      <c r="G191" s="50"/>
      <c r="K191" s="51">
        <v>900</v>
      </c>
      <c r="L191" s="60"/>
      <c r="M191" s="61"/>
      <c r="N191" s="62"/>
    </row>
    <row r="192" spans="3:14" ht="21" customHeight="1" thickBot="1" x14ac:dyDescent="0.5">
      <c r="C192" s="63">
        <v>800</v>
      </c>
      <c r="D192" s="64" t="str">
        <f t="shared" si="2"/>
        <v>加藤</v>
      </c>
      <c r="E192" s="65" t="str">
        <f t="shared" si="3"/>
        <v>K</v>
      </c>
      <c r="F192" s="66" t="str">
        <f t="shared" si="4"/>
        <v>規律委員</v>
      </c>
      <c r="G192" s="50"/>
      <c r="K192" s="63">
        <v>800</v>
      </c>
      <c r="L192" s="64"/>
      <c r="M192" s="65"/>
      <c r="N192" s="66"/>
    </row>
  </sheetData>
  <mergeCells count="17">
    <mergeCell ref="A1:G1"/>
    <mergeCell ref="E10:L10"/>
    <mergeCell ref="D14:D18"/>
    <mergeCell ref="B21:D21"/>
    <mergeCell ref="C36:G37"/>
    <mergeCell ref="J119:M119"/>
    <mergeCell ref="B119:E119"/>
    <mergeCell ref="K45:N45"/>
    <mergeCell ref="J47:M47"/>
    <mergeCell ref="B47:E47"/>
    <mergeCell ref="J79:M79"/>
    <mergeCell ref="B79:E79"/>
    <mergeCell ref="K58:N58"/>
    <mergeCell ref="L76:N76"/>
    <mergeCell ref="K83:N83"/>
    <mergeCell ref="C112:D116"/>
    <mergeCell ref="E112:K116"/>
  </mergeCells>
  <phoneticPr fontId="3"/>
  <pageMargins left="0.7" right="0.7" top="0.75" bottom="0.75" header="0.3" footer="0.3"/>
  <pageSetup paperSize="9" orientation="portrait" horizontalDpi="0" verticalDpi="0" r:id="rId1"/>
  <ignoredErrors>
    <ignoredError sqref="D123:D125 C131:C135 K131:K135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2023-05-11T03:17:01Z</dcterms:created>
  <dcterms:modified xsi:type="dcterms:W3CDTF">2023-07-13T04:09:18Z</dcterms:modified>
</cp:coreProperties>
</file>