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Excel-2021確認仲\Manual\05-基本関数\財務関数\"/>
    </mc:Choice>
  </mc:AlternateContent>
  <xr:revisionPtr revIDLastSave="0" documentId="13_ncr:1_{12634E8C-7657-453A-B749-8AB116EB995D}" xr6:coauthVersionLast="47" xr6:coauthVersionMax="47" xr10:uidLastSave="{00000000-0000-0000-0000-000000000000}"/>
  <bookViews>
    <workbookView xWindow="1164" yWindow="60" windowWidth="20472" windowHeight="12720" xr2:uid="{E5EFEB6A-5448-4236-83C3-0FFB25AE373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49" i="1" l="1"/>
  <c r="N149" i="1"/>
  <c r="E148" i="1"/>
  <c r="D148" i="1"/>
  <c r="E147" i="1"/>
  <c r="D147" i="1"/>
  <c r="E146" i="1"/>
  <c r="D146" i="1"/>
  <c r="E145" i="1"/>
  <c r="D145" i="1"/>
  <c r="E144" i="1"/>
  <c r="D144" i="1"/>
  <c r="E143" i="1"/>
  <c r="D143" i="1"/>
  <c r="E142" i="1"/>
  <c r="D142" i="1"/>
  <c r="E141" i="1"/>
  <c r="D141" i="1"/>
  <c r="E140" i="1"/>
  <c r="D140" i="1"/>
  <c r="E139" i="1"/>
  <c r="D139" i="1"/>
  <c r="E138" i="1"/>
  <c r="D138" i="1"/>
  <c r="E137" i="1"/>
  <c r="D137" i="1"/>
  <c r="E136" i="1"/>
  <c r="D136" i="1"/>
  <c r="E135" i="1"/>
  <c r="D135" i="1"/>
  <c r="E134" i="1"/>
  <c r="D134" i="1"/>
  <c r="E133" i="1"/>
  <c r="D133" i="1"/>
  <c r="E132" i="1"/>
  <c r="D132" i="1"/>
  <c r="E131" i="1"/>
  <c r="D131" i="1"/>
  <c r="E130" i="1"/>
  <c r="D130" i="1"/>
  <c r="E129" i="1"/>
  <c r="D129" i="1"/>
  <c r="E128" i="1"/>
  <c r="D128" i="1"/>
  <c r="E127" i="1"/>
  <c r="D127" i="1"/>
  <c r="E126" i="1"/>
  <c r="D126" i="1"/>
  <c r="E125" i="1"/>
  <c r="E149" i="1" s="1"/>
  <c r="D125" i="1"/>
  <c r="D149" i="1" s="1"/>
  <c r="E97" i="1"/>
  <c r="D97" i="1"/>
  <c r="E65" i="1"/>
  <c r="D65" i="1"/>
  <c r="E64" i="1"/>
  <c r="D64" i="1"/>
  <c r="E63" i="1"/>
  <c r="D63" i="1"/>
  <c r="E62" i="1"/>
  <c r="D62" i="1"/>
  <c r="E61" i="1"/>
  <c r="D61" i="1"/>
  <c r="E60" i="1"/>
  <c r="D60" i="1"/>
  <c r="E59" i="1"/>
  <c r="D59" i="1"/>
  <c r="E58" i="1"/>
  <c r="D58" i="1"/>
  <c r="E57" i="1"/>
  <c r="D57" i="1"/>
  <c r="E56" i="1"/>
  <c r="D56" i="1"/>
  <c r="E55" i="1"/>
  <c r="D55" i="1"/>
  <c r="E54" i="1"/>
  <c r="E49" i="1" s="1"/>
  <c r="D54" i="1"/>
  <c r="D66" i="1" s="1"/>
  <c r="E66" i="1" l="1"/>
  <c r="F125" i="1"/>
  <c r="F126" i="1" s="1"/>
  <c r="F127" i="1" s="1"/>
  <c r="F128" i="1" s="1"/>
  <c r="F129" i="1" s="1"/>
  <c r="F130" i="1" s="1"/>
  <c r="F131" i="1" s="1"/>
  <c r="F132" i="1" s="1"/>
  <c r="F133" i="1" s="1"/>
  <c r="F134" i="1" s="1"/>
  <c r="F135" i="1" s="1"/>
  <c r="F136" i="1" s="1"/>
  <c r="F137" i="1" s="1"/>
  <c r="F138" i="1" s="1"/>
  <c r="F139" i="1" s="1"/>
  <c r="F140" i="1" s="1"/>
  <c r="F141" i="1" s="1"/>
  <c r="F142" i="1" s="1"/>
  <c r="F143" i="1" s="1"/>
  <c r="F144" i="1" s="1"/>
  <c r="F145" i="1" s="1"/>
  <c r="F146" i="1" s="1"/>
  <c r="F147" i="1" s="1"/>
  <c r="F148" i="1" s="1"/>
  <c r="E120" i="1"/>
  <c r="F54" i="1"/>
  <c r="F55" i="1" s="1"/>
  <c r="F56" i="1" s="1"/>
  <c r="F57" i="1" s="1"/>
  <c r="F58" i="1" s="1"/>
  <c r="F59" i="1" s="1"/>
  <c r="F60" i="1" s="1"/>
  <c r="F61" i="1" s="1"/>
  <c r="F62" i="1" s="1"/>
  <c r="F63" i="1" s="1"/>
  <c r="F64" i="1" s="1"/>
  <c r="F6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  <author>Beginners-Site</author>
  </authors>
  <commentList>
    <comment ref="E49" authorId="0" shapeId="0" xr:uid="{29D298F9-DC38-44BE-A62A-ED641CDB7D65}">
      <text>
        <r>
          <rPr>
            <b/>
            <sz val="14"/>
            <color indexed="81"/>
            <rFont val="ＭＳ Ｐゴシック"/>
            <family val="3"/>
            <charset val="128"/>
          </rPr>
          <t>=D54+E54</t>
        </r>
      </text>
    </comment>
    <comment ref="D54" authorId="0" shapeId="0" xr:uid="{13A46B0B-47B9-45D5-880F-59AD7F25F160}">
      <text>
        <r>
          <rPr>
            <b/>
            <sz val="16"/>
            <color indexed="81"/>
            <rFont val="ＭＳ Ｐゴシック"/>
            <family val="3"/>
            <charset val="128"/>
          </rPr>
          <t>　=</t>
        </r>
        <r>
          <rPr>
            <b/>
            <sz val="18"/>
            <color indexed="10"/>
            <rFont val="ＭＳ Ｐゴシック"/>
            <family val="3"/>
            <charset val="128"/>
          </rPr>
          <t>-</t>
        </r>
        <r>
          <rPr>
            <b/>
            <sz val="16"/>
            <color indexed="10"/>
            <rFont val="ＭＳ Ｐゴシック"/>
            <family val="3"/>
            <charset val="128"/>
          </rPr>
          <t>PPMT</t>
        </r>
        <r>
          <rPr>
            <b/>
            <sz val="16"/>
            <color indexed="81"/>
            <rFont val="ＭＳ Ｐゴシック"/>
            <family val="3"/>
            <charset val="128"/>
          </rPr>
          <t>(</t>
        </r>
        <r>
          <rPr>
            <b/>
            <sz val="16"/>
            <color indexed="10"/>
            <rFont val="ＭＳ Ｐゴシック"/>
            <family val="3"/>
            <charset val="128"/>
          </rPr>
          <t>$</t>
        </r>
        <r>
          <rPr>
            <b/>
            <sz val="16"/>
            <color indexed="39"/>
            <rFont val="ＭＳ Ｐゴシック"/>
            <family val="3"/>
            <charset val="128"/>
          </rPr>
          <t>E</t>
        </r>
        <r>
          <rPr>
            <b/>
            <sz val="16"/>
            <color indexed="10"/>
            <rFont val="ＭＳ Ｐゴシック"/>
            <family val="3"/>
            <charset val="128"/>
          </rPr>
          <t>$</t>
        </r>
        <r>
          <rPr>
            <b/>
            <sz val="16"/>
            <color indexed="39"/>
            <rFont val="ＭＳ Ｐゴシック"/>
            <family val="3"/>
            <charset val="128"/>
          </rPr>
          <t>45</t>
        </r>
        <r>
          <rPr>
            <b/>
            <sz val="16"/>
            <color indexed="81"/>
            <rFont val="ＭＳ Ｐゴシック"/>
            <family val="3"/>
            <charset val="128"/>
          </rPr>
          <t>/12,</t>
        </r>
        <r>
          <rPr>
            <b/>
            <sz val="16"/>
            <color indexed="60"/>
            <rFont val="ＭＳ Ｐゴシック"/>
            <family val="3"/>
            <charset val="128"/>
          </rPr>
          <t>C54</t>
        </r>
        <r>
          <rPr>
            <b/>
            <sz val="16"/>
            <color indexed="81"/>
            <rFont val="ＭＳ Ｐゴシック"/>
            <family val="3"/>
            <charset val="128"/>
          </rPr>
          <t>,</t>
        </r>
        <r>
          <rPr>
            <b/>
            <sz val="16"/>
            <color indexed="10"/>
            <rFont val="ＭＳ Ｐゴシック"/>
            <family val="3"/>
            <charset val="128"/>
          </rPr>
          <t>$</t>
        </r>
        <r>
          <rPr>
            <b/>
            <sz val="16"/>
            <color indexed="57"/>
            <rFont val="ＭＳ Ｐゴシック"/>
            <family val="3"/>
            <charset val="128"/>
          </rPr>
          <t>E</t>
        </r>
        <r>
          <rPr>
            <b/>
            <sz val="16"/>
            <color indexed="10"/>
            <rFont val="ＭＳ Ｐゴシック"/>
            <family val="3"/>
            <charset val="128"/>
          </rPr>
          <t>$</t>
        </r>
        <r>
          <rPr>
            <b/>
            <sz val="16"/>
            <color indexed="57"/>
            <rFont val="ＭＳ Ｐゴシック"/>
            <family val="3"/>
            <charset val="128"/>
          </rPr>
          <t>46</t>
        </r>
        <r>
          <rPr>
            <b/>
            <sz val="16"/>
            <color indexed="81"/>
            <rFont val="ＭＳ Ｐゴシック"/>
            <family val="3"/>
            <charset val="128"/>
          </rPr>
          <t>*12,</t>
        </r>
        <r>
          <rPr>
            <b/>
            <sz val="16"/>
            <color indexed="10"/>
            <rFont val="ＭＳ Ｐゴシック"/>
            <family val="3"/>
            <charset val="128"/>
          </rPr>
          <t>$</t>
        </r>
        <r>
          <rPr>
            <b/>
            <sz val="16"/>
            <color indexed="49"/>
            <rFont val="ＭＳ Ｐゴシック"/>
            <family val="3"/>
            <charset val="128"/>
          </rPr>
          <t>E</t>
        </r>
        <r>
          <rPr>
            <b/>
            <sz val="16"/>
            <color indexed="10"/>
            <rFont val="ＭＳ Ｐゴシック"/>
            <family val="3"/>
            <charset val="128"/>
          </rPr>
          <t>$</t>
        </r>
        <r>
          <rPr>
            <b/>
            <sz val="16"/>
            <color indexed="40"/>
            <rFont val="ＭＳ Ｐゴシック"/>
            <family val="3"/>
            <charset val="128"/>
          </rPr>
          <t>47</t>
        </r>
        <r>
          <rPr>
            <b/>
            <sz val="16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※「</t>
        </r>
        <r>
          <rPr>
            <b/>
            <sz val="16"/>
            <color indexed="10"/>
            <rFont val="ＭＳ Ｐゴシック"/>
            <family val="3"/>
            <charset val="128"/>
          </rPr>
          <t>－</t>
        </r>
        <r>
          <rPr>
            <b/>
            <sz val="12"/>
            <color indexed="81"/>
            <rFont val="ＭＳ Ｐゴシック"/>
            <family val="3"/>
            <charset val="128"/>
          </rPr>
          <t>」を関数の設定後に数式バーで入力</t>
        </r>
      </text>
    </comment>
    <comment ref="E54" authorId="0" shapeId="0" xr:uid="{009842B6-CEF2-4198-876F-C0DC4BFD3B56}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2"/>
            <rFont val="ＭＳ Ｐゴシック"/>
            <family val="3"/>
            <charset val="128"/>
          </rPr>
          <t>-</t>
        </r>
        <r>
          <rPr>
            <b/>
            <sz val="14"/>
            <color indexed="10"/>
            <rFont val="ＭＳ Ｐゴシック"/>
            <family val="3"/>
            <charset val="128"/>
          </rPr>
          <t>IPMT</t>
        </r>
        <r>
          <rPr>
            <b/>
            <sz val="14"/>
            <color indexed="81"/>
            <rFont val="ＭＳ Ｐゴシック"/>
            <family val="3"/>
            <charset val="128"/>
          </rPr>
          <t>($E$45/12,C54,$E$46*12,$E$47)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※「</t>
        </r>
        <r>
          <rPr>
            <b/>
            <sz val="12"/>
            <color indexed="12"/>
            <rFont val="ＭＳ Ｐゴシック"/>
            <family val="3"/>
            <charset val="128"/>
          </rPr>
          <t>－</t>
        </r>
        <r>
          <rPr>
            <b/>
            <sz val="12"/>
            <color indexed="81"/>
            <rFont val="ＭＳ Ｐゴシック"/>
            <family val="3"/>
            <charset val="128"/>
          </rPr>
          <t>」を関数の設定後に数式バーで入力</t>
        </r>
      </text>
    </comment>
    <comment ref="F54" authorId="0" shapeId="0" xr:uid="{7C5A8AF9-24B6-4476-9C3B-6FAFFE84322D}">
      <text>
        <r>
          <rPr>
            <b/>
            <sz val="14"/>
            <color indexed="81"/>
            <rFont val="ＭＳ Ｐゴシック"/>
            <family val="3"/>
            <charset val="128"/>
          </rPr>
          <t>=F53-D54</t>
        </r>
      </text>
    </comment>
    <comment ref="E76" authorId="0" shapeId="0" xr:uid="{2ED9AB89-1D4F-49DE-B084-9CCD4A2062FD}">
      <text>
        <r>
          <rPr>
            <b/>
            <sz val="14"/>
            <color indexed="81"/>
            <rFont val="ＭＳ Ｐゴシック"/>
            <family val="3"/>
            <charset val="128"/>
          </rPr>
          <t>絶対参照セル</t>
        </r>
      </text>
    </comment>
    <comment ref="E77" authorId="0" shapeId="0" xr:uid="{041CBB9A-050C-44EC-A0E3-EDD5761A4849}">
      <text>
        <r>
          <rPr>
            <b/>
            <sz val="14"/>
            <color indexed="81"/>
            <rFont val="ＭＳ Ｐゴシック"/>
            <family val="3"/>
            <charset val="128"/>
          </rPr>
          <t>絶対参照セル</t>
        </r>
      </text>
    </comment>
    <comment ref="E78" authorId="0" shapeId="0" xr:uid="{015EE833-A3D9-448F-B43F-CA0EDE1BB0C1}">
      <text>
        <r>
          <rPr>
            <b/>
            <sz val="14"/>
            <color indexed="81"/>
            <rFont val="ＭＳ Ｐゴシック"/>
            <family val="3"/>
            <charset val="128"/>
          </rPr>
          <t>絶対参照セル</t>
        </r>
      </text>
    </comment>
    <comment ref="D85" authorId="0" shapeId="0" xr:uid="{9A6AAEDA-CDC0-4298-A018-590C9ACCCFFC}">
      <text>
        <r>
          <rPr>
            <b/>
            <sz val="12"/>
            <color indexed="81"/>
            <rFont val="ＭＳ Ｐゴシック"/>
            <family val="3"/>
            <charset val="128"/>
          </rPr>
          <t>PPMT関数で設定
※「</t>
        </r>
        <r>
          <rPr>
            <b/>
            <sz val="14"/>
            <color indexed="10"/>
            <rFont val="ＭＳ Ｐゴシック"/>
            <family val="3"/>
            <charset val="128"/>
          </rPr>
          <t>－</t>
        </r>
        <r>
          <rPr>
            <b/>
            <sz val="12"/>
            <color indexed="81"/>
            <rFont val="ＭＳ Ｐゴシック"/>
            <family val="3"/>
            <charset val="128"/>
          </rPr>
          <t>」を関数の設定後に</t>
        </r>
        <r>
          <rPr>
            <b/>
            <sz val="12"/>
            <color indexed="10"/>
            <rFont val="ＭＳ Ｐゴシック"/>
            <family val="3"/>
            <charset val="128"/>
          </rPr>
          <t>数式バーで入力</t>
        </r>
      </text>
    </comment>
    <comment ref="E85" authorId="0" shapeId="0" xr:uid="{0CF1FEDF-C130-45AC-BAC2-C505E1876142}">
      <text>
        <r>
          <rPr>
            <b/>
            <sz val="12"/>
            <color indexed="81"/>
            <rFont val="ＭＳ Ｐゴシック"/>
            <family val="3"/>
            <charset val="128"/>
          </rPr>
          <t>IPMT関数で設定
※「</t>
        </r>
        <r>
          <rPr>
            <b/>
            <sz val="14"/>
            <color indexed="10"/>
            <rFont val="ＭＳ Ｐゴシック"/>
            <family val="3"/>
            <charset val="128"/>
          </rPr>
          <t>－</t>
        </r>
        <r>
          <rPr>
            <b/>
            <sz val="12"/>
            <color indexed="81"/>
            <rFont val="ＭＳ Ｐゴシック"/>
            <family val="3"/>
            <charset val="128"/>
          </rPr>
          <t>」を関数の設定後に</t>
        </r>
        <r>
          <rPr>
            <b/>
            <sz val="12"/>
            <color indexed="10"/>
            <rFont val="ＭＳ Ｐゴシック"/>
            <family val="3"/>
            <charset val="128"/>
          </rPr>
          <t>数式バーで入力</t>
        </r>
      </text>
    </comment>
    <comment ref="E120" authorId="0" shapeId="0" xr:uid="{A902CF6F-16CD-4A80-8F85-6216ACFD404D}">
      <text>
        <r>
          <rPr>
            <b/>
            <sz val="14"/>
            <color indexed="81"/>
            <rFont val="ＭＳ Ｐゴシック"/>
            <family val="3"/>
            <charset val="128"/>
          </rPr>
          <t>=D125+E125</t>
        </r>
      </text>
    </comment>
    <comment ref="D125" authorId="1" shapeId="0" xr:uid="{19567ED4-A7ED-444F-919E-4D9925FD5549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8"/>
            <color indexed="10"/>
            <rFont val="ＭＳ Ｐゴシック"/>
            <family val="3"/>
            <charset val="128"/>
          </rPr>
          <t>-</t>
        </r>
        <r>
          <rPr>
            <b/>
            <sz val="14"/>
            <color indexed="81"/>
            <rFont val="ＭＳ Ｐゴシック"/>
            <family val="3"/>
            <charset val="128"/>
          </rPr>
          <t>PPMT(</t>
        </r>
        <r>
          <rPr>
            <b/>
            <sz val="14"/>
            <color indexed="12"/>
            <rFont val="ＭＳ Ｐゴシック"/>
            <family val="3"/>
            <charset val="128"/>
          </rPr>
          <t>$E$116</t>
        </r>
        <r>
          <rPr>
            <b/>
            <sz val="14"/>
            <color indexed="10"/>
            <rFont val="ＭＳ Ｐゴシック"/>
            <family val="3"/>
            <charset val="128"/>
          </rPr>
          <t>/12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57"/>
            <rFont val="ＭＳ Ｐゴシック"/>
            <family val="3"/>
            <charset val="128"/>
          </rPr>
          <t>C125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$E$117</t>
        </r>
        <r>
          <rPr>
            <b/>
            <sz val="14"/>
            <color indexed="10"/>
            <rFont val="ＭＳ Ｐゴシック"/>
            <family val="3"/>
            <charset val="128"/>
          </rPr>
          <t>*12</t>
        </r>
        <r>
          <rPr>
            <b/>
            <sz val="14"/>
            <color indexed="12"/>
            <rFont val="ＭＳ Ｐゴシック"/>
            <family val="3"/>
            <charset val="128"/>
          </rPr>
          <t>,$E$118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E125" authorId="1" shapeId="0" xr:uid="{18B3F236-A789-48C0-A3BF-E49898E19AC5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-</t>
        </r>
        <r>
          <rPr>
            <b/>
            <sz val="14"/>
            <color indexed="81"/>
            <rFont val="ＭＳ Ｐゴシック"/>
            <family val="3"/>
            <charset val="128"/>
          </rPr>
          <t>IPMT(</t>
        </r>
        <r>
          <rPr>
            <b/>
            <sz val="14"/>
            <color indexed="12"/>
            <rFont val="ＭＳ Ｐゴシック"/>
            <family val="3"/>
            <charset val="128"/>
          </rPr>
          <t>$E$116</t>
        </r>
        <r>
          <rPr>
            <b/>
            <sz val="14"/>
            <color indexed="10"/>
            <rFont val="ＭＳ Ｐゴシック"/>
            <family val="3"/>
            <charset val="128"/>
          </rPr>
          <t>/12</t>
        </r>
        <r>
          <rPr>
            <b/>
            <sz val="14"/>
            <color indexed="81"/>
            <rFont val="ＭＳ Ｐゴシック"/>
            <family val="3"/>
            <charset val="128"/>
          </rPr>
          <t>,C125,</t>
        </r>
        <r>
          <rPr>
            <b/>
            <sz val="14"/>
            <color indexed="12"/>
            <rFont val="ＭＳ Ｐゴシック"/>
            <family val="3"/>
            <charset val="128"/>
          </rPr>
          <t>$E$117</t>
        </r>
        <r>
          <rPr>
            <b/>
            <sz val="14"/>
            <color indexed="10"/>
            <rFont val="ＭＳ Ｐゴシック"/>
            <family val="3"/>
            <charset val="128"/>
          </rPr>
          <t>*12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$E$118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F125" authorId="1" shapeId="0" xr:uid="{4E3BD077-CB59-46CB-8317-B19FB2AF68CC}">
      <text>
        <r>
          <rPr>
            <b/>
            <sz val="14"/>
            <color indexed="81"/>
            <rFont val="ＭＳ Ｐゴシック"/>
            <family val="3"/>
            <charset val="128"/>
          </rPr>
          <t>=F124-D125</t>
        </r>
      </text>
    </comment>
  </commentList>
</comments>
</file>

<file path=xl/sharedStrings.xml><?xml version="1.0" encoding="utf-8"?>
<sst xmlns="http://schemas.openxmlformats.org/spreadsheetml/2006/main" count="74" uniqueCount="42">
  <si>
    <t>「関数」の使い方</t>
    <rPh sb="1" eb="3">
      <t>カンスウ</t>
    </rPh>
    <rPh sb="5" eb="6">
      <t>ツカ</t>
    </rPh>
    <rPh sb="7" eb="8">
      <t>カタ</t>
    </rPh>
    <phoneticPr fontId="4"/>
  </si>
  <si>
    <t>①計算結果を表示するセルを選択します。</t>
    <rPh sb="1" eb="3">
      <t>ケイサン</t>
    </rPh>
    <rPh sb="3" eb="5">
      <t>ケッカ</t>
    </rPh>
    <rPh sb="6" eb="8">
      <t>ヒョウジ</t>
    </rPh>
    <rPh sb="13" eb="15">
      <t>センタク</t>
    </rPh>
    <phoneticPr fontId="4"/>
  </si>
  <si>
    <r>
      <t>②関数を命令す方法　（「</t>
    </r>
    <r>
      <rPr>
        <b/>
        <sz val="12"/>
        <color theme="1"/>
        <rFont val="ＭＳ Ｐゴシック"/>
        <family val="3"/>
        <charset val="128"/>
      </rPr>
      <t>数式</t>
    </r>
    <r>
      <rPr>
        <sz val="12"/>
        <color theme="1"/>
        <rFont val="ＭＳ Ｐゴシック"/>
        <family val="3"/>
        <charset val="128"/>
      </rPr>
      <t>」タブの「</t>
    </r>
    <r>
      <rPr>
        <b/>
        <sz val="12"/>
        <color theme="1"/>
        <rFont val="ＭＳ Ｐゴシック"/>
        <family val="3"/>
        <charset val="128"/>
      </rPr>
      <t>関数ライブラリー</t>
    </r>
    <r>
      <rPr>
        <sz val="12"/>
        <color theme="1"/>
        <rFont val="ＭＳ Ｐゴシック"/>
        <family val="3"/>
        <charset val="128"/>
      </rPr>
      <t>」から選択でも可）</t>
    </r>
    <rPh sb="1" eb="3">
      <t>カンスウ</t>
    </rPh>
    <rPh sb="4" eb="6">
      <t>メイレイ</t>
    </rPh>
    <rPh sb="7" eb="9">
      <t>ホウホウ</t>
    </rPh>
    <rPh sb="12" eb="14">
      <t>スウシキ</t>
    </rPh>
    <rPh sb="19" eb="21">
      <t>カンスウ</t>
    </rPh>
    <rPh sb="30" eb="32">
      <t>センタク</t>
    </rPh>
    <rPh sb="34" eb="35">
      <t>カ</t>
    </rPh>
    <phoneticPr fontId="4"/>
  </si>
  <si>
    <t>１、「Σ」ボタンの右横にある▼をクリックして</t>
    <rPh sb="9" eb="11">
      <t>ミギヨコ</t>
    </rPh>
    <phoneticPr fontId="4"/>
  </si>
  <si>
    <r>
      <t>　　｛</t>
    </r>
    <r>
      <rPr>
        <sz val="12"/>
        <color indexed="12"/>
        <rFont val="ＭＳ Ｐゴシック"/>
        <family val="3"/>
        <charset val="128"/>
      </rPr>
      <t>その他の関数</t>
    </r>
    <r>
      <rPr>
        <sz val="12"/>
        <color theme="1"/>
        <rFont val="ＭＳ Ｐゴシック"/>
        <family val="3"/>
        <charset val="128"/>
      </rPr>
      <t>」を選択する。</t>
    </r>
    <rPh sb="5" eb="6">
      <t>タ</t>
    </rPh>
    <rPh sb="7" eb="9">
      <t>カンスウ</t>
    </rPh>
    <rPh sb="11" eb="13">
      <t>センタク</t>
    </rPh>
    <phoneticPr fontId="4"/>
  </si>
  <si>
    <r>
      <t>２、「数式バー」の左横にある、　　「</t>
    </r>
    <r>
      <rPr>
        <sz val="12"/>
        <color indexed="12"/>
        <rFont val="ＭＳ Ｐゴシック"/>
        <family val="3"/>
        <charset val="128"/>
      </rPr>
      <t>関数の挿入</t>
    </r>
    <r>
      <rPr>
        <sz val="12"/>
        <color theme="1"/>
        <rFont val="ＭＳ Ｐゴシック"/>
        <family val="3"/>
        <charset val="128"/>
      </rPr>
      <t>」ボタンをクリック</t>
    </r>
    <rPh sb="3" eb="5">
      <t>スウシキ</t>
    </rPh>
    <rPh sb="9" eb="10">
      <t>ヒダリ</t>
    </rPh>
    <rPh sb="10" eb="11">
      <t>ヨコ</t>
    </rPh>
    <rPh sb="18" eb="20">
      <t>カンスウ</t>
    </rPh>
    <rPh sb="21" eb="23">
      <t>ソウニュウ</t>
    </rPh>
    <phoneticPr fontId="4"/>
  </si>
  <si>
    <t>③何れかの方法を選択すると、右にある画面が表示されます。</t>
    <rPh sb="1" eb="2">
      <t>イズ</t>
    </rPh>
    <rPh sb="5" eb="7">
      <t>ホウホウ</t>
    </rPh>
    <rPh sb="8" eb="10">
      <t>センタク</t>
    </rPh>
    <rPh sb="14" eb="15">
      <t>ミギ</t>
    </rPh>
    <rPh sb="18" eb="20">
      <t>ガメン</t>
    </rPh>
    <rPh sb="21" eb="23">
      <t>ヒョウジ</t>
    </rPh>
    <phoneticPr fontId="4"/>
  </si>
  <si>
    <r>
      <t>④最初に使う関数を</t>
    </r>
    <r>
      <rPr>
        <sz val="12"/>
        <color indexed="10"/>
        <rFont val="ＭＳ Ｐゴシック"/>
        <family val="3"/>
        <charset val="128"/>
      </rPr>
      <t>（１）</t>
    </r>
    <r>
      <rPr>
        <sz val="12"/>
        <color indexed="8"/>
        <rFont val="ＭＳ Ｐゴシック"/>
        <family val="3"/>
        <charset val="128"/>
      </rPr>
      <t>「</t>
    </r>
    <r>
      <rPr>
        <sz val="12"/>
        <color theme="1"/>
        <rFont val="ＭＳ Ｐゴシック"/>
        <family val="3"/>
        <charset val="128"/>
      </rPr>
      <t>▼」をクリックして選択します。</t>
    </r>
    <rPh sb="1" eb="3">
      <t>サイショ</t>
    </rPh>
    <rPh sb="4" eb="5">
      <t>ツカ</t>
    </rPh>
    <rPh sb="6" eb="8">
      <t>カンスウ</t>
    </rPh>
    <rPh sb="22" eb="24">
      <t>センタク</t>
    </rPh>
    <phoneticPr fontId="4"/>
  </si>
  <si>
    <r>
      <t>⑤</t>
    </r>
    <r>
      <rPr>
        <sz val="12"/>
        <color indexed="10"/>
        <rFont val="ＭＳ Ｐゴシック"/>
        <family val="3"/>
        <charset val="128"/>
      </rPr>
      <t>（２）</t>
    </r>
    <r>
      <rPr>
        <sz val="12"/>
        <color theme="1"/>
        <rFont val="ＭＳ Ｐゴシック"/>
        <family val="3"/>
        <charset val="128"/>
      </rPr>
      <t>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」のリストから、使用する関数を選択します。</t>
    </r>
    <rPh sb="5" eb="8">
      <t>カンスウメイ</t>
    </rPh>
    <rPh sb="16" eb="18">
      <t>シヨウ</t>
    </rPh>
    <rPh sb="20" eb="22">
      <t>カンスウ</t>
    </rPh>
    <rPh sb="23" eb="25">
      <t>センタク</t>
    </rPh>
    <phoneticPr fontId="4"/>
  </si>
  <si>
    <t>⑥表示された「関数の引数」画面で、必要事項を指定。</t>
    <rPh sb="1" eb="3">
      <t>ヒョウジ</t>
    </rPh>
    <rPh sb="7" eb="9">
      <t>カンスウ</t>
    </rPh>
    <rPh sb="10" eb="12">
      <t>ヒキスウ</t>
    </rPh>
    <rPh sb="13" eb="15">
      <t>ガメン</t>
    </rPh>
    <rPh sb="17" eb="19">
      <t>ヒツヨウ</t>
    </rPh>
    <rPh sb="19" eb="21">
      <t>ジコウ</t>
    </rPh>
    <rPh sb="22" eb="24">
      <t>シテイ</t>
    </rPh>
    <phoneticPr fontId="4"/>
  </si>
  <si>
    <t>　　（関数の種類によって、指定の方法が異なります）</t>
    <rPh sb="3" eb="5">
      <t>カンスウ</t>
    </rPh>
    <rPh sb="6" eb="8">
      <t>シュルイ</t>
    </rPh>
    <rPh sb="13" eb="15">
      <t>シテイ</t>
    </rPh>
    <rPh sb="16" eb="18">
      <t>ホウホウ</t>
    </rPh>
    <rPh sb="19" eb="20">
      <t>コト</t>
    </rPh>
    <phoneticPr fontId="4"/>
  </si>
  <si>
    <t>⑦「OK」で確定です。</t>
    <rPh sb="6" eb="8">
      <t>カクテイ</t>
    </rPh>
    <phoneticPr fontId="4"/>
  </si>
  <si>
    <r>
      <t>関数の分類</t>
    </r>
    <r>
      <rPr>
        <sz val="14"/>
        <rFont val="ＭＳ Ｐゴシック"/>
        <family val="3"/>
        <charset val="128"/>
      </rPr>
      <t>＝</t>
    </r>
    <r>
      <rPr>
        <b/>
        <sz val="14"/>
        <color indexed="12"/>
        <rFont val="ＭＳ Ｐゴシック"/>
        <family val="3"/>
        <charset val="128"/>
      </rPr>
      <t>財務</t>
    </r>
    <rPh sb="6" eb="8">
      <t>ザイム</t>
    </rPh>
    <phoneticPr fontId="4"/>
  </si>
  <si>
    <t>例えば</t>
    <rPh sb="0" eb="1">
      <t>タト</t>
    </rPh>
    <phoneticPr fontId="4"/>
  </si>
  <si>
    <t>方法</t>
    <rPh sb="0" eb="2">
      <t>ホウホウ</t>
    </rPh>
    <phoneticPr fontId="4"/>
  </si>
  <si>
    <t>①計算結果を表示するセルをクリックで選択</t>
    <rPh sb="1" eb="3">
      <t>ケイサン</t>
    </rPh>
    <rPh sb="3" eb="5">
      <t>ケッカ</t>
    </rPh>
    <rPh sb="6" eb="8">
      <t>ヒョウジ</t>
    </rPh>
    <rPh sb="18" eb="20">
      <t>センタク</t>
    </rPh>
    <phoneticPr fontId="4"/>
  </si>
  <si>
    <t>②「関数の挿入」画面を表示→　　　をクリック。</t>
    <rPh sb="2" eb="4">
      <t>カンスウ</t>
    </rPh>
    <rPh sb="5" eb="7">
      <t>ソウニュウ</t>
    </rPh>
    <rPh sb="8" eb="10">
      <t>ガメン</t>
    </rPh>
    <rPh sb="11" eb="13">
      <t>ヒョウジ</t>
    </rPh>
    <phoneticPr fontId="4"/>
  </si>
  <si>
    <t>年利（利率）</t>
    <rPh sb="0" eb="2">
      <t>ネンリ</t>
    </rPh>
    <rPh sb="3" eb="5">
      <t>リリツ</t>
    </rPh>
    <phoneticPr fontId="4"/>
  </si>
  <si>
    <r>
      <t>③「</t>
    </r>
    <r>
      <rPr>
        <sz val="12"/>
        <color indexed="12"/>
        <rFont val="ＭＳ Ｐゴシック"/>
        <family val="3"/>
        <charset val="128"/>
      </rPr>
      <t>関数の分類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財務</t>
    </r>
    <r>
      <rPr>
        <sz val="12"/>
        <color theme="1"/>
        <rFont val="ＭＳ Ｐゴシック"/>
        <family val="3"/>
        <charset val="128"/>
      </rPr>
      <t>」を選択。</t>
    </r>
    <rPh sb="2" eb="4">
      <t>カンスウ</t>
    </rPh>
    <rPh sb="5" eb="7">
      <t>ブンルイ</t>
    </rPh>
    <rPh sb="10" eb="12">
      <t>ザイム</t>
    </rPh>
    <rPh sb="14" eb="16">
      <t>センタク</t>
    </rPh>
    <phoneticPr fontId="4"/>
  </si>
  <si>
    <t>期間（年数）</t>
    <rPh sb="0" eb="2">
      <t>キカン</t>
    </rPh>
    <rPh sb="3" eb="5">
      <t>ネンスウ</t>
    </rPh>
    <phoneticPr fontId="4"/>
  </si>
  <si>
    <r>
      <t>④「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」で｛元金返済｝では「</t>
    </r>
    <r>
      <rPr>
        <b/>
        <sz val="12"/>
        <color indexed="10"/>
        <rFont val="ＭＳ Ｐゴシック"/>
        <family val="3"/>
        <charset val="128"/>
      </rPr>
      <t>PPMT</t>
    </r>
    <r>
      <rPr>
        <sz val="12"/>
        <color theme="1"/>
        <rFont val="ＭＳ Ｐゴシック"/>
        <family val="3"/>
        <charset val="128"/>
      </rPr>
      <t>」を選択します。→「OK」</t>
    </r>
    <rPh sb="2" eb="4">
      <t>カンスウ</t>
    </rPh>
    <rPh sb="4" eb="5">
      <t>メイ</t>
    </rPh>
    <rPh sb="8" eb="10">
      <t>ガンキン</t>
    </rPh>
    <rPh sb="10" eb="12">
      <t>ヘンサイ</t>
    </rPh>
    <rPh sb="22" eb="24">
      <t>センタク</t>
    </rPh>
    <phoneticPr fontId="4"/>
  </si>
  <si>
    <t>借入金額</t>
    <rPh sb="0" eb="2">
      <t>カリイレ</t>
    </rPh>
    <rPh sb="2" eb="3">
      <t>キン</t>
    </rPh>
    <rPh sb="3" eb="4">
      <t>ガク</t>
    </rPh>
    <phoneticPr fontId="4"/>
  </si>
  <si>
    <r>
      <t>　　　　　　　　　｛利息返済｝では</t>
    </r>
    <r>
      <rPr>
        <sz val="12"/>
        <color indexed="8"/>
        <rFont val="ＭＳ Ｐゴシック"/>
        <family val="3"/>
        <charset val="128"/>
      </rPr>
      <t>「</t>
    </r>
    <r>
      <rPr>
        <b/>
        <sz val="12"/>
        <color indexed="10"/>
        <rFont val="ＭＳ Ｐゴシック"/>
        <family val="3"/>
        <charset val="128"/>
      </rPr>
      <t>IPMT</t>
    </r>
    <r>
      <rPr>
        <sz val="12"/>
        <color theme="1"/>
        <rFont val="ＭＳ Ｐゴシック"/>
        <family val="3"/>
        <charset val="128"/>
      </rPr>
      <t>」を選択します。→「OK」</t>
    </r>
    <rPh sb="10" eb="12">
      <t>リソク</t>
    </rPh>
    <rPh sb="12" eb="14">
      <t>ヘンサイ</t>
    </rPh>
    <rPh sb="24" eb="26">
      <t>センタク</t>
    </rPh>
    <phoneticPr fontId="4"/>
  </si>
  <si>
    <t>支払金額</t>
    <rPh sb="0" eb="3">
      <t>シハライキン</t>
    </rPh>
    <rPh sb="3" eb="4">
      <t>ガク</t>
    </rPh>
    <phoneticPr fontId="4"/>
  </si>
  <si>
    <r>
      <t>⑤「</t>
    </r>
    <r>
      <rPr>
        <sz val="12"/>
        <color indexed="12"/>
        <rFont val="ＭＳ Ｐゴシック"/>
        <family val="3"/>
        <charset val="128"/>
      </rPr>
      <t>関数の引数</t>
    </r>
    <r>
      <rPr>
        <sz val="12"/>
        <color theme="1"/>
        <rFont val="ＭＳ Ｐゴシック"/>
        <family val="3"/>
        <charset val="128"/>
      </rPr>
      <t>」画面が表示され各項目を指定</t>
    </r>
    <rPh sb="2" eb="4">
      <t>カンスウ</t>
    </rPh>
    <rPh sb="5" eb="7">
      <t>ヒキスウ</t>
    </rPh>
    <rPh sb="8" eb="10">
      <t>ガメン</t>
    </rPh>
    <rPh sb="11" eb="13">
      <t>ヒョウジ</t>
    </rPh>
    <rPh sb="15" eb="16">
      <t>カク</t>
    </rPh>
    <rPh sb="16" eb="18">
      <t>コウモク</t>
    </rPh>
    <rPh sb="19" eb="21">
      <t>シテイ</t>
    </rPh>
    <phoneticPr fontId="4"/>
  </si>
  <si>
    <t>毎月返済額</t>
    <rPh sb="0" eb="2">
      <t>マイツキ</t>
    </rPh>
    <rPh sb="2" eb="4">
      <t>ヘンサイ</t>
    </rPh>
    <rPh sb="4" eb="5">
      <t>ガク</t>
    </rPh>
    <phoneticPr fontId="4"/>
  </si>
  <si>
    <t>⑥以下のように設定します</t>
    <rPh sb="1" eb="3">
      <t>イカ</t>
    </rPh>
    <rPh sb="7" eb="9">
      <t>セッテイ</t>
    </rPh>
    <phoneticPr fontId="4"/>
  </si>
  <si>
    <t>⑦OKで確定です。</t>
    <rPh sb="4" eb="6">
      <t>カクテイ</t>
    </rPh>
    <phoneticPr fontId="4"/>
  </si>
  <si>
    <t>回数</t>
    <rPh sb="0" eb="2">
      <t>カイスウ</t>
    </rPh>
    <phoneticPr fontId="4"/>
  </si>
  <si>
    <t>元金返済</t>
    <rPh sb="0" eb="2">
      <t>ガンキン</t>
    </rPh>
    <rPh sb="2" eb="4">
      <t>ヘンサイ</t>
    </rPh>
    <phoneticPr fontId="4"/>
  </si>
  <si>
    <t>利息返済</t>
    <rPh sb="0" eb="2">
      <t>リソク</t>
    </rPh>
    <rPh sb="2" eb="4">
      <t>ヘンサイ</t>
    </rPh>
    <phoneticPr fontId="4"/>
  </si>
  <si>
    <t>借入残高</t>
    <rPh sb="0" eb="1">
      <t>シャク</t>
    </rPh>
    <rPh sb="1" eb="2">
      <t>ニュウ</t>
    </rPh>
    <rPh sb="2" eb="4">
      <t>ザンダカ</t>
    </rPh>
    <phoneticPr fontId="4"/>
  </si>
  <si>
    <t>利息合計</t>
    <rPh sb="0" eb="2">
      <t>リソク</t>
    </rPh>
    <rPh sb="2" eb="4">
      <t>ゴウケイ</t>
    </rPh>
    <phoneticPr fontId="4"/>
  </si>
  <si>
    <r>
      <t>下の</t>
    </r>
    <r>
      <rPr>
        <sz val="12"/>
        <color indexed="13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0" eb="1">
      <t>シタ</t>
    </rPh>
    <rPh sb="4" eb="6">
      <t>ケイサン</t>
    </rPh>
    <rPh sb="6" eb="7">
      <t>シキ</t>
    </rPh>
    <rPh sb="8" eb="10">
      <t>セッテイ</t>
    </rPh>
    <phoneticPr fontId="4"/>
  </si>
  <si>
    <t>（注意）</t>
    <rPh sb="1" eb="3">
      <t>チュウイ</t>
    </rPh>
    <phoneticPr fontId="4"/>
  </si>
  <si>
    <t>①年利は１２で除算（÷）</t>
    <rPh sb="1" eb="3">
      <t>ネンリ</t>
    </rPh>
    <rPh sb="7" eb="9">
      <t>ジョサン</t>
    </rPh>
    <phoneticPr fontId="4"/>
  </si>
  <si>
    <t>②期間は１２を乗算（×）</t>
    <rPh sb="1" eb="3">
      <t>キカン</t>
    </rPh>
    <rPh sb="7" eb="9">
      <t>ジョウザン</t>
    </rPh>
    <phoneticPr fontId="4"/>
  </si>
  <si>
    <t>③どのセルを絶対参照に設定しなくてはならないか？</t>
    <rPh sb="6" eb="8">
      <t>ゼッタイ</t>
    </rPh>
    <rPh sb="8" eb="10">
      <t>サンショウ</t>
    </rPh>
    <rPh sb="11" eb="13">
      <t>セッテイ</t>
    </rPh>
    <phoneticPr fontId="4"/>
  </si>
  <si>
    <t>左のように作成してみましょう</t>
  </si>
  <si>
    <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2" eb="4">
      <t>ケイサン</t>
    </rPh>
    <rPh sb="4" eb="5">
      <t>シキ</t>
    </rPh>
    <rPh sb="6" eb="8">
      <t>セッテイ</t>
    </rPh>
    <phoneticPr fontId="4"/>
  </si>
  <si>
    <t>Copyright(c) Beginners Site All right reserved 2023/5/12</t>
    <phoneticPr fontId="4"/>
  </si>
  <si>
    <r>
      <rPr>
        <b/>
        <sz val="12"/>
        <color rgb="FFFF0000"/>
        <rFont val="ＭＳ Ｐゴシック"/>
        <family val="3"/>
        <charset val="128"/>
      </rPr>
      <t>PPMT</t>
    </r>
    <r>
      <rPr>
        <b/>
        <sz val="12"/>
        <rFont val="ＭＳ Ｐゴシック"/>
        <family val="3"/>
        <charset val="128"/>
      </rPr>
      <t>関数・　</t>
    </r>
    <r>
      <rPr>
        <b/>
        <sz val="12"/>
        <color rgb="FFFF0000"/>
        <rFont val="ＭＳ Ｐゴシック"/>
        <family val="3"/>
        <charset val="128"/>
      </rPr>
      <t>IPMT</t>
    </r>
    <r>
      <rPr>
        <b/>
        <sz val="12"/>
        <rFont val="ＭＳ Ｐゴシック"/>
        <family val="3"/>
        <charset val="128"/>
      </rPr>
      <t>関数ー　財務</t>
    </r>
    <rPh sb="4" eb="6">
      <t>カンスウ</t>
    </rPh>
    <rPh sb="12" eb="14">
      <t>カンスウ</t>
    </rPh>
    <rPh sb="16" eb="18">
      <t>ザイム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</si>
</sst>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0.0%"/>
  </numFmts>
  <fonts count="3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indexed="43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sz val="12"/>
      <color indexed="42"/>
      <name val="ＭＳ Ｐゴシック"/>
      <family val="3"/>
      <charset val="128"/>
    </font>
    <font>
      <sz val="12"/>
      <color indexed="9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6"/>
      <color indexed="10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4"/>
      <color rgb="FFC00000"/>
      <name val="ＭＳ Ｐゴシック"/>
      <family val="3"/>
      <charset val="128"/>
    </font>
    <font>
      <sz val="14"/>
      <color rgb="FF0000FF"/>
      <name val="ＭＳ Ｐゴシック"/>
      <family val="3"/>
      <charset val="128"/>
    </font>
    <font>
      <b/>
      <sz val="14"/>
      <color rgb="FF00B050"/>
      <name val="ＭＳ Ｐゴシック"/>
      <family val="3"/>
      <charset val="128"/>
    </font>
    <font>
      <b/>
      <sz val="14"/>
      <color indexed="57"/>
      <name val="ＭＳ Ｐゴシック"/>
      <family val="3"/>
      <charset val="128"/>
    </font>
    <font>
      <sz val="14"/>
      <color rgb="FF00B0F0"/>
      <name val="ＭＳ Ｐゴシック"/>
      <family val="3"/>
      <charset val="128"/>
    </font>
    <font>
      <b/>
      <sz val="16"/>
      <color indexed="81"/>
      <name val="ＭＳ Ｐゴシック"/>
      <family val="3"/>
      <charset val="128"/>
    </font>
    <font>
      <b/>
      <sz val="16"/>
      <color indexed="39"/>
      <name val="ＭＳ Ｐゴシック"/>
      <family val="3"/>
      <charset val="128"/>
    </font>
    <font>
      <b/>
      <sz val="16"/>
      <color indexed="60"/>
      <name val="ＭＳ Ｐゴシック"/>
      <family val="3"/>
      <charset val="128"/>
    </font>
    <font>
      <b/>
      <sz val="16"/>
      <color indexed="57"/>
      <name val="ＭＳ Ｐゴシック"/>
      <family val="3"/>
      <charset val="128"/>
    </font>
    <font>
      <b/>
      <sz val="16"/>
      <color indexed="49"/>
      <name val="ＭＳ Ｐゴシック"/>
      <family val="3"/>
      <charset val="128"/>
    </font>
    <font>
      <b/>
      <sz val="16"/>
      <color indexed="40"/>
      <name val="ＭＳ Ｐゴシック"/>
      <family val="3"/>
      <charset val="128"/>
    </font>
    <font>
      <b/>
      <sz val="18"/>
      <color indexed="10"/>
      <name val="ＭＳ Ｐゴシック"/>
      <family val="3"/>
      <charset val="128"/>
    </font>
    <font>
      <b/>
      <sz val="12"/>
      <color rgb="FF0000FF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theme="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5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5" fillId="0" borderId="0" xfId="0" applyFont="1" applyAlignment="1">
      <alignment horizontal="left" vertical="center"/>
    </xf>
    <xf numFmtId="38" fontId="5" fillId="0" borderId="0" xfId="0" applyNumberFormat="1" applyFont="1">
      <alignment vertical="center"/>
    </xf>
    <xf numFmtId="0" fontId="5" fillId="5" borderId="10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>
      <alignment vertical="center"/>
    </xf>
    <xf numFmtId="176" fontId="5" fillId="0" borderId="0" xfId="0" applyNumberFormat="1" applyFont="1">
      <alignment vertical="center"/>
    </xf>
    <xf numFmtId="0" fontId="17" fillId="0" borderId="13" xfId="0" applyFont="1" applyBorder="1">
      <alignment vertical="center"/>
    </xf>
    <xf numFmtId="38" fontId="5" fillId="0" borderId="0" xfId="1" applyFont="1" applyFill="1" applyBorder="1" applyAlignment="1">
      <alignment vertical="center"/>
    </xf>
    <xf numFmtId="0" fontId="16" fillId="0" borderId="0" xfId="0" applyFont="1" applyAlignment="1">
      <alignment horizontal="center" vertical="center"/>
    </xf>
    <xf numFmtId="6" fontId="17" fillId="6" borderId="13" xfId="0" applyNumberFormat="1" applyFont="1" applyFill="1" applyBorder="1">
      <alignment vertical="center"/>
    </xf>
    <xf numFmtId="6" fontId="5" fillId="0" borderId="0" xfId="0" applyNumberFormat="1" applyFont="1">
      <alignment vertical="center"/>
    </xf>
    <xf numFmtId="49" fontId="5" fillId="0" borderId="0" xfId="0" applyNumberFormat="1" applyFont="1">
      <alignment vertical="center"/>
    </xf>
    <xf numFmtId="0" fontId="11" fillId="7" borderId="14" xfId="0" applyFont="1" applyFill="1" applyBorder="1" applyAlignment="1">
      <alignment horizontal="center" vertical="center"/>
    </xf>
    <xf numFmtId="0" fontId="11" fillId="7" borderId="13" xfId="0" applyFont="1" applyFill="1" applyBorder="1" applyAlignment="1">
      <alignment horizontal="center" vertical="center"/>
    </xf>
    <xf numFmtId="0" fontId="5" fillId="0" borderId="13" xfId="0" applyFont="1" applyBorder="1">
      <alignment vertical="center"/>
    </xf>
    <xf numFmtId="38" fontId="5" fillId="0" borderId="13" xfId="1" applyFont="1" applyBorder="1" applyAlignment="1">
      <alignment vertical="center"/>
    </xf>
    <xf numFmtId="38" fontId="6" fillId="0" borderId="13" xfId="1" applyFont="1" applyBorder="1" applyAlignment="1">
      <alignment vertical="center"/>
    </xf>
    <xf numFmtId="0" fontId="11" fillId="0" borderId="13" xfId="0" applyFont="1" applyBorder="1">
      <alignment vertical="center"/>
    </xf>
    <xf numFmtId="38" fontId="11" fillId="6" borderId="13" xfId="1" applyFont="1" applyFill="1" applyBorder="1" applyAlignment="1">
      <alignment vertical="center"/>
    </xf>
    <xf numFmtId="38" fontId="5" fillId="6" borderId="13" xfId="1" applyFont="1" applyFill="1" applyBorder="1" applyAlignment="1">
      <alignment vertical="center"/>
    </xf>
    <xf numFmtId="0" fontId="11" fillId="8" borderId="13" xfId="0" applyFont="1" applyFill="1" applyBorder="1">
      <alignment vertical="center"/>
    </xf>
    <xf numFmtId="38" fontId="5" fillId="9" borderId="13" xfId="1" applyFont="1" applyFill="1" applyBorder="1" applyAlignment="1">
      <alignment vertical="center"/>
    </xf>
    <xf numFmtId="49" fontId="5" fillId="0" borderId="0" xfId="0" applyNumberFormat="1" applyFont="1" applyAlignment="1">
      <alignment horizontal="left" vertical="center"/>
    </xf>
    <xf numFmtId="0" fontId="11" fillId="0" borderId="0" xfId="0" applyFont="1">
      <alignment vertical="center"/>
    </xf>
    <xf numFmtId="176" fontId="8" fillId="10" borderId="13" xfId="0" applyNumberFormat="1" applyFont="1" applyFill="1" applyBorder="1">
      <alignment vertical="center"/>
    </xf>
    <xf numFmtId="0" fontId="8" fillId="10" borderId="13" xfId="0" applyFont="1" applyFill="1" applyBorder="1">
      <alignment vertical="center"/>
    </xf>
    <xf numFmtId="38" fontId="8" fillId="10" borderId="13" xfId="1" applyFont="1" applyFill="1" applyBorder="1" applyAlignment="1">
      <alignment vertical="center"/>
    </xf>
    <xf numFmtId="6" fontId="5" fillId="6" borderId="13" xfId="0" applyNumberFormat="1" applyFont="1" applyFill="1" applyBorder="1">
      <alignment vertical="center"/>
    </xf>
    <xf numFmtId="0" fontId="5" fillId="0" borderId="0" xfId="0" applyFont="1" applyAlignment="1">
      <alignment horizontal="center" vertical="center" wrapText="1"/>
    </xf>
    <xf numFmtId="38" fontId="5" fillId="0" borderId="0" xfId="1" applyFont="1" applyBorder="1" applyAlignment="1">
      <alignment vertical="center"/>
    </xf>
    <xf numFmtId="0" fontId="18" fillId="0" borderId="0" xfId="0" applyFont="1">
      <alignment vertical="center"/>
    </xf>
    <xf numFmtId="0" fontId="16" fillId="2" borderId="11" xfId="0" applyFont="1" applyFill="1" applyBorder="1" applyAlignment="1">
      <alignment horizontal="center" vertical="center"/>
    </xf>
    <xf numFmtId="0" fontId="16" fillId="2" borderId="1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12" fillId="4" borderId="4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/>
    </xf>
    <xf numFmtId="0" fontId="12" fillId="4" borderId="6" xfId="0" applyFont="1" applyFill="1" applyBorder="1" applyAlignment="1">
      <alignment horizontal="center" vertical="center"/>
    </xf>
    <xf numFmtId="0" fontId="12" fillId="4" borderId="7" xfId="0" applyFont="1" applyFill="1" applyBorder="1" applyAlignment="1">
      <alignment horizontal="center" vertical="center"/>
    </xf>
    <xf numFmtId="0" fontId="12" fillId="4" borderId="8" xfId="0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19" fillId="11" borderId="0" xfId="0" applyFont="1" applyFill="1" applyAlignment="1">
      <alignment horizontal="center" vertical="center"/>
    </xf>
    <xf numFmtId="0" fontId="6" fillId="12" borderId="0" xfId="0" applyFont="1" applyFill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26" fillId="0" borderId="13" xfId="0" applyFont="1" applyBorder="1">
      <alignment vertical="center"/>
    </xf>
    <xf numFmtId="176" fontId="27" fillId="0" borderId="13" xfId="0" applyNumberFormat="1" applyFont="1" applyBorder="1">
      <alignment vertical="center"/>
    </xf>
    <xf numFmtId="0" fontId="28" fillId="0" borderId="13" xfId="0" applyFont="1" applyBorder="1">
      <alignment vertical="center"/>
    </xf>
    <xf numFmtId="38" fontId="30" fillId="0" borderId="13" xfId="1" applyFont="1" applyFill="1" applyBorder="1" applyAlignment="1">
      <alignment vertical="center"/>
    </xf>
    <xf numFmtId="176" fontId="8" fillId="0" borderId="13" xfId="0" applyNumberFormat="1" applyFont="1" applyBorder="1">
      <alignment vertical="center"/>
    </xf>
    <xf numFmtId="0" fontId="8" fillId="0" borderId="13" xfId="0" applyFont="1" applyBorder="1">
      <alignment vertical="center"/>
    </xf>
    <xf numFmtId="38" fontId="8" fillId="0" borderId="13" xfId="1" applyFont="1" applyFill="1" applyBorder="1" applyAlignment="1">
      <alignment vertical="center"/>
    </xf>
    <xf numFmtId="6" fontId="8" fillId="6" borderId="13" xfId="0" applyNumberFormat="1" applyFont="1" applyFill="1" applyBorder="1">
      <alignment vertical="center"/>
    </xf>
    <xf numFmtId="176" fontId="38" fillId="0" borderId="13" xfId="0" applyNumberFormat="1" applyFont="1" applyBorder="1">
      <alignment vertical="center"/>
    </xf>
    <xf numFmtId="0" fontId="38" fillId="0" borderId="13" xfId="0" applyFont="1" applyBorder="1">
      <alignment vertical="center"/>
    </xf>
    <xf numFmtId="38" fontId="38" fillId="0" borderId="13" xfId="1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emf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552450</xdr:colOff>
      <xdr:row>28</xdr:row>
      <xdr:rowOff>0</xdr:rowOff>
    </xdr:from>
    <xdr:to>
      <xdr:col>4</xdr:col>
      <xdr:colOff>125730</xdr:colOff>
      <xdr:row>28</xdr:row>
      <xdr:rowOff>209550</xdr:rowOff>
    </xdr:to>
    <xdr:pic>
      <xdr:nvPicPr>
        <xdr:cNvPr id="2" name="Picture 676">
          <a:extLst>
            <a:ext uri="{FF2B5EF4-FFF2-40B4-BE49-F238E27FC236}">
              <a16:creationId xmlns:a16="http://schemas.microsoft.com/office/drawing/2014/main" id="{F46FBF5B-FC47-430F-973C-1A8B0EB435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145030" y="7680960"/>
          <a:ext cx="243840" cy="20955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676275</xdr:colOff>
      <xdr:row>42</xdr:row>
      <xdr:rowOff>209550</xdr:rowOff>
    </xdr:from>
    <xdr:to>
      <xdr:col>13</xdr:col>
      <xdr:colOff>43815</xdr:colOff>
      <xdr:row>43</xdr:row>
      <xdr:rowOff>184785</xdr:rowOff>
    </xdr:to>
    <xdr:pic>
      <xdr:nvPicPr>
        <xdr:cNvPr id="3" name="Picture 761">
          <a:extLst>
            <a:ext uri="{FF2B5EF4-FFF2-40B4-BE49-F238E27FC236}">
              <a16:creationId xmlns:a16="http://schemas.microsoft.com/office/drawing/2014/main" id="{7E71319B-051D-49B8-8BE8-3AC6A1ABD7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1475" y="10877550"/>
          <a:ext cx="236220" cy="203835"/>
        </a:xfrm>
        <a:prstGeom prst="rect">
          <a:avLst/>
        </a:prstGeom>
        <a:noFill/>
      </xdr:spPr>
    </xdr:pic>
    <xdr:clientData/>
  </xdr:twoCellAnchor>
  <xdr:twoCellAnchor>
    <xdr:from>
      <xdr:col>2</xdr:col>
      <xdr:colOff>113974</xdr:colOff>
      <xdr:row>101</xdr:row>
      <xdr:rowOff>137301</xdr:rowOff>
    </xdr:from>
    <xdr:to>
      <xdr:col>13</xdr:col>
      <xdr:colOff>656655</xdr:colOff>
      <xdr:row>105</xdr:row>
      <xdr:rowOff>200019</xdr:rowOff>
    </xdr:to>
    <xdr:grpSp>
      <xdr:nvGrpSpPr>
        <xdr:cNvPr id="4" name="Group 1119">
          <a:extLst>
            <a:ext uri="{FF2B5EF4-FFF2-40B4-BE49-F238E27FC236}">
              <a16:creationId xmlns:a16="http://schemas.microsoft.com/office/drawing/2014/main" id="{BC55117D-EFD0-4DCC-977C-42EDC9B23518}"/>
            </a:ext>
          </a:extLst>
        </xdr:cNvPr>
        <xdr:cNvGrpSpPr>
          <a:grpSpLocks/>
        </xdr:cNvGrpSpPr>
      </xdr:nvGrpSpPr>
      <xdr:grpSpPr bwMode="auto">
        <a:xfrm>
          <a:off x="1020754" y="22974441"/>
          <a:ext cx="8017901" cy="916158"/>
          <a:chOff x="43" y="940"/>
          <a:chExt cx="765" cy="72"/>
        </a:xfrm>
      </xdr:grpSpPr>
      <xdr:sp macro="" textlink="">
        <xdr:nvSpPr>
          <xdr:cNvPr id="5" name="Text Box 1062" descr="キャンバス">
            <a:extLst>
              <a:ext uri="{FF2B5EF4-FFF2-40B4-BE49-F238E27FC236}">
                <a16:creationId xmlns:a16="http://schemas.microsoft.com/office/drawing/2014/main" id="{A644EB2D-70CF-31CB-B901-20399B11EBC2}"/>
              </a:ext>
            </a:extLst>
          </xdr:cNvPr>
          <xdr:cNvSpPr txBox="1">
            <a:spLocks noChangeArrowheads="1"/>
          </xdr:cNvSpPr>
        </xdr:nvSpPr>
        <xdr:spPr bwMode="auto">
          <a:xfrm>
            <a:off x="76" y="981"/>
            <a:ext cx="237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6" name="Text Box 1063" descr="オーク">
            <a:extLst>
              <a:ext uri="{FF2B5EF4-FFF2-40B4-BE49-F238E27FC236}">
                <a16:creationId xmlns:a16="http://schemas.microsoft.com/office/drawing/2014/main" id="{0035648D-0A4D-A93F-E4BE-EE59599C4882}"/>
              </a:ext>
            </a:extLst>
          </xdr:cNvPr>
          <xdr:cNvSpPr txBox="1">
            <a:spLocks noChangeArrowheads="1"/>
          </xdr:cNvSpPr>
        </xdr:nvSpPr>
        <xdr:spPr bwMode="auto">
          <a:xfrm>
            <a:off x="556" y="981"/>
            <a:ext cx="222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7" name="Picture 1064">
            <a:extLst>
              <a:ext uri="{FF2B5EF4-FFF2-40B4-BE49-F238E27FC236}">
                <a16:creationId xmlns:a16="http://schemas.microsoft.com/office/drawing/2014/main" id="{BD660873-84F2-22FA-30F9-0ADCC99A0B7E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46" y="941"/>
            <a:ext cx="62" cy="28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8" name="Picture 1065">
            <a:extLst>
              <a:ext uri="{FF2B5EF4-FFF2-40B4-BE49-F238E27FC236}">
                <a16:creationId xmlns:a16="http://schemas.microsoft.com/office/drawing/2014/main" id="{16F1EA74-D2E9-1250-8917-B58525FBC09B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43" y="940"/>
            <a:ext cx="63" cy="33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</xdr:col>
      <xdr:colOff>9524</xdr:colOff>
      <xdr:row>113</xdr:row>
      <xdr:rowOff>38100</xdr:rowOff>
    </xdr:from>
    <xdr:to>
      <xdr:col>1</xdr:col>
      <xdr:colOff>594631</xdr:colOff>
      <xdr:row>115</xdr:row>
      <xdr:rowOff>9525</xdr:rowOff>
    </xdr:to>
    <xdr:pic>
      <xdr:nvPicPr>
        <xdr:cNvPr id="9" name="Picture 1117">
          <a:extLst>
            <a:ext uri="{FF2B5EF4-FFF2-40B4-BE49-F238E27FC236}">
              <a16:creationId xmlns:a16="http://schemas.microsoft.com/office/drawing/2014/main" id="{7633950C-205F-4933-8B2F-E0423D42E7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30504" y="25466040"/>
          <a:ext cx="585107" cy="39814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73</xdr:row>
      <xdr:rowOff>9525</xdr:rowOff>
    </xdr:from>
    <xdr:to>
      <xdr:col>1</xdr:col>
      <xdr:colOff>600075</xdr:colOff>
      <xdr:row>74</xdr:row>
      <xdr:rowOff>95250</xdr:rowOff>
    </xdr:to>
    <xdr:pic>
      <xdr:nvPicPr>
        <xdr:cNvPr id="10" name="Picture 1175">
          <a:extLst>
            <a:ext uri="{FF2B5EF4-FFF2-40B4-BE49-F238E27FC236}">
              <a16:creationId xmlns:a16="http://schemas.microsoft.com/office/drawing/2014/main" id="{F63EADE6-90C0-457E-9B35-F794301462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20980" y="17543145"/>
          <a:ext cx="600075" cy="2990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8</xdr:col>
      <xdr:colOff>1658</xdr:colOff>
      <xdr:row>113</xdr:row>
      <xdr:rowOff>180975</xdr:rowOff>
    </xdr:from>
    <xdr:to>
      <xdr:col>9</xdr:col>
      <xdr:colOff>523876</xdr:colOff>
      <xdr:row>115</xdr:row>
      <xdr:rowOff>76200</xdr:rowOff>
    </xdr:to>
    <xdr:pic>
      <xdr:nvPicPr>
        <xdr:cNvPr id="11" name="Picture 1184">
          <a:extLst>
            <a:ext uri="{FF2B5EF4-FFF2-40B4-BE49-F238E27FC236}">
              <a16:creationId xmlns:a16="http://schemas.microsoft.com/office/drawing/2014/main" id="{FBD24423-25BC-4F9E-A5BA-CB5209E581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145158" y="25608915"/>
          <a:ext cx="636518" cy="32194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9525</xdr:colOff>
      <xdr:row>43</xdr:row>
      <xdr:rowOff>164211</xdr:rowOff>
    </xdr:from>
    <xdr:to>
      <xdr:col>1</xdr:col>
      <xdr:colOff>561975</xdr:colOff>
      <xdr:row>45</xdr:row>
      <xdr:rowOff>123825</xdr:rowOff>
    </xdr:to>
    <xdr:pic>
      <xdr:nvPicPr>
        <xdr:cNvPr id="12" name="Picture 1239">
          <a:extLst>
            <a:ext uri="{FF2B5EF4-FFF2-40B4-BE49-F238E27FC236}">
              <a16:creationId xmlns:a16="http://schemas.microsoft.com/office/drawing/2014/main" id="{C0EE3EF0-1556-497D-B10D-DA714C61AF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30505" y="11045571"/>
          <a:ext cx="552450" cy="386334"/>
        </a:xfrm>
        <a:prstGeom prst="rect">
          <a:avLst/>
        </a:prstGeom>
        <a:noFill/>
      </xdr:spPr>
    </xdr:pic>
    <xdr:clientData/>
  </xdr:twoCellAnchor>
  <xdr:twoCellAnchor>
    <xdr:from>
      <xdr:col>1</xdr:col>
      <xdr:colOff>98374</xdr:colOff>
      <xdr:row>1</xdr:row>
      <xdr:rowOff>57149</xdr:rowOff>
    </xdr:from>
    <xdr:to>
      <xdr:col>16</xdr:col>
      <xdr:colOff>19050</xdr:colOff>
      <xdr:row>14</xdr:row>
      <xdr:rowOff>38100</xdr:rowOff>
    </xdr:to>
    <xdr:grpSp>
      <xdr:nvGrpSpPr>
        <xdr:cNvPr id="13" name="グループ化 12">
          <a:extLst>
            <a:ext uri="{FF2B5EF4-FFF2-40B4-BE49-F238E27FC236}">
              <a16:creationId xmlns:a16="http://schemas.microsoft.com/office/drawing/2014/main" id="{02BA3005-0E5A-4625-A214-14A23BF380EC}"/>
            </a:ext>
          </a:extLst>
        </xdr:cNvPr>
        <xdr:cNvGrpSpPr/>
      </xdr:nvGrpSpPr>
      <xdr:grpSpPr>
        <a:xfrm>
          <a:off x="319354" y="270509"/>
          <a:ext cx="10390556" cy="2754631"/>
          <a:chOff x="581025" y="238125"/>
          <a:chExt cx="8905875" cy="2199409"/>
        </a:xfrm>
      </xdr:grpSpPr>
      <xdr:sp macro="" textlink="">
        <xdr:nvSpPr>
          <xdr:cNvPr id="14" name="Text Box 1">
            <a:extLst>
              <a:ext uri="{FF2B5EF4-FFF2-40B4-BE49-F238E27FC236}">
                <a16:creationId xmlns:a16="http://schemas.microsoft.com/office/drawing/2014/main" id="{3AF816E6-54C6-33EE-883A-69F1CD326CF5}"/>
              </a:ext>
            </a:extLst>
          </xdr:cNvPr>
          <xdr:cNvSpPr txBox="1">
            <a:spLocks noChangeArrowheads="1"/>
          </xdr:cNvSpPr>
        </xdr:nvSpPr>
        <xdr:spPr bwMode="auto">
          <a:xfrm>
            <a:off x="581025" y="266700"/>
            <a:ext cx="1895475" cy="1381125"/>
          </a:xfrm>
          <a:prstGeom prst="rect">
            <a:avLst/>
          </a:prstGeom>
          <a:solidFill>
            <a:srgbClr val="FFFF66"/>
          </a:solidFill>
          <a:ln>
            <a:headEnd/>
            <a:tailEnd/>
          </a:ln>
          <a:scene3d>
            <a:camera prst="orthographicFront"/>
            <a:lightRig rig="threePt" dir="t"/>
          </a:scene3d>
          <a:sp3d>
            <a:bevelT/>
          </a:sp3d>
        </xdr:spPr>
        <xdr:style>
          <a:lnRef idx="0">
            <a:schemeClr val="accent2"/>
          </a:lnRef>
          <a:fillRef idx="3">
            <a:schemeClr val="accent2"/>
          </a:fillRef>
          <a:effectRef idx="3">
            <a:schemeClr val="accent2"/>
          </a:effectRef>
          <a:fontRef idx="minor">
            <a:schemeClr val="lt1"/>
          </a:fontRef>
        </xdr:style>
        <xdr:txBody>
          <a:bodyPr vertOverflow="clip" wrap="square" lIns="36576" tIns="18288" rIns="36576" bIns="0" anchor="ctr" upright="1"/>
          <a:lstStyle/>
          <a:p>
            <a:pPr algn="ctr" rtl="0">
              <a:defRPr sz="1000"/>
            </a:pPr>
            <a:r>
              <a: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関数</a:t>
            </a:r>
          </a:p>
          <a:p>
            <a:pPr algn="ctr" rtl="0">
              <a:defRPr sz="1000"/>
            </a:pPr>
            <a:r>
              <a:rPr lang="en-US" altLang="ja-JP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{</a:t>
            </a:r>
            <a:r>
              <a: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　</a:t>
            </a:r>
            <a:r>
              <a:rPr lang="en-US" altLang="ja-JP" sz="1400" b="1" i="0" strike="noStrike">
                <a:solidFill>
                  <a:srgbClr val="FF0000"/>
                </a:solidFill>
                <a:latin typeface="ＭＳ Ｐゴシック"/>
                <a:ea typeface="ＭＳ Ｐゴシック"/>
              </a:rPr>
              <a:t>IPMT</a:t>
            </a:r>
            <a:r>
              <a:rPr lang="ja-JP" altLang="en-US" sz="1200" b="1" i="0" strike="noStrike">
                <a:solidFill>
                  <a:srgbClr val="FF0000"/>
                </a:solidFill>
                <a:latin typeface="ＭＳ Ｐゴシック"/>
                <a:ea typeface="ＭＳ Ｐゴシック"/>
              </a:rPr>
              <a:t>　</a:t>
            </a:r>
            <a:r>
              <a: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関数　｝</a:t>
            </a:r>
          </a:p>
          <a:p>
            <a:pPr algn="ctr" rtl="0">
              <a:defRPr sz="1000"/>
            </a:pPr>
            <a:r>
              <a: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アイピーエムティー</a:t>
            </a:r>
          </a:p>
          <a:p>
            <a:pPr algn="ctr" rtl="0">
              <a:defRPr sz="1000"/>
            </a:pPr>
            <a:r>
              <a: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（</a:t>
            </a:r>
            <a:r>
              <a:rPr lang="en-US" altLang="ja-JP" sz="1200" b="1" i="0" strike="noStrike">
                <a:solidFill>
                  <a:srgbClr val="0000FF"/>
                </a:solidFill>
                <a:latin typeface="ＭＳ Ｐゴシック"/>
                <a:ea typeface="ＭＳ Ｐゴシック"/>
              </a:rPr>
              <a:t>I</a:t>
            </a:r>
            <a:r>
              <a:rPr lang="en-US" altLang="ja-JP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nterest </a:t>
            </a:r>
            <a:r>
              <a:rPr lang="en-US" altLang="ja-JP" sz="1200" b="1" i="0" strike="noStrike">
                <a:solidFill>
                  <a:srgbClr val="0000FF"/>
                </a:solidFill>
                <a:latin typeface="ＭＳ Ｐゴシック"/>
                <a:ea typeface="ＭＳ Ｐゴシック"/>
              </a:rPr>
              <a:t>P</a:t>
            </a:r>
            <a:r>
              <a:rPr lang="en-US" altLang="ja-JP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ay</a:t>
            </a:r>
            <a:r>
              <a:rPr lang="en-US" altLang="ja-JP" sz="1200" b="1" i="0" strike="noStrike">
                <a:solidFill>
                  <a:srgbClr val="0000FF"/>
                </a:solidFill>
                <a:latin typeface="ＭＳ Ｐゴシック"/>
                <a:ea typeface="ＭＳ Ｐゴシック"/>
              </a:rPr>
              <a:t>M</a:t>
            </a:r>
            <a:r>
              <a:rPr lang="en-US" altLang="ja-JP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en</a:t>
            </a:r>
            <a:r>
              <a:rPr lang="en-US" altLang="ja-JP" sz="1200" b="1" i="0" strike="noStrike">
                <a:solidFill>
                  <a:srgbClr val="0000FF"/>
                </a:solidFill>
                <a:latin typeface="ＭＳ Ｐゴシック"/>
                <a:ea typeface="ＭＳ Ｐゴシック"/>
              </a:rPr>
              <a:t>T</a:t>
            </a:r>
            <a:r>
              <a: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）</a:t>
            </a:r>
          </a:p>
          <a:p>
            <a:pPr algn="ctr" rtl="0">
              <a:defRPr sz="1000"/>
            </a:pPr>
            <a:r>
              <a: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（</a:t>
            </a:r>
            <a:r>
              <a:rPr lang="ja-JP" altLang="en-US" sz="1200" b="1" i="0" strike="noStrike">
                <a:solidFill>
                  <a:srgbClr val="0033CC"/>
                </a:solidFill>
                <a:latin typeface="ＭＳ Ｐゴシック"/>
                <a:ea typeface="ＭＳ Ｐゴシック"/>
              </a:rPr>
              <a:t>財務</a:t>
            </a:r>
            <a:r>
              <a: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）</a:t>
            </a:r>
          </a:p>
        </xdr:txBody>
      </xdr:sp>
      <xdr:sp macro="" textlink="">
        <xdr:nvSpPr>
          <xdr:cNvPr id="15" name="Text Box 1174" descr="キャンバス">
            <a:extLst>
              <a:ext uri="{FF2B5EF4-FFF2-40B4-BE49-F238E27FC236}">
                <a16:creationId xmlns:a16="http://schemas.microsoft.com/office/drawing/2014/main" id="{8B60DBE8-CD1B-4129-3481-4BC1211292E8}"/>
              </a:ext>
            </a:extLst>
          </xdr:cNvPr>
          <xdr:cNvSpPr txBox="1">
            <a:spLocks noChangeArrowheads="1"/>
          </xdr:cNvSpPr>
        </xdr:nvSpPr>
        <xdr:spPr bwMode="auto">
          <a:xfrm>
            <a:off x="2543175" y="400050"/>
            <a:ext cx="2143125" cy="1190625"/>
          </a:xfrm>
          <a:prstGeom prst="rect">
            <a:avLst/>
          </a:prstGeom>
          <a:solidFill>
            <a:schemeClr val="accent4">
              <a:lumMod val="20000"/>
              <a:lumOff val="80000"/>
            </a:schemeClr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36576" tIns="18288" rIns="0" bIns="0" anchor="ctr" upright="1"/>
          <a:lstStyle/>
          <a:p>
            <a:pPr algn="l" rtl="0">
              <a:defRPr sz="1000"/>
            </a:pPr>
            <a:r>
              <a:rPr lang="ja-JP" altLang="en-US" sz="1200" b="1" i="0" strike="noStrike">
                <a:solidFill>
                  <a:srgbClr val="0000FF"/>
                </a:solidFill>
                <a:latin typeface="ＭＳ Ｐゴシック"/>
                <a:ea typeface="ＭＳ Ｐゴシック"/>
              </a:rPr>
              <a:t>元利均等返済中</a:t>
            </a:r>
            <a:r>
              <a:rPr lang="ja-JP" altLang="en-US" sz="12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での、</a:t>
            </a:r>
            <a:r>
              <a: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ある「期」の返済額の</a:t>
            </a:r>
            <a:r>
              <a:rPr lang="ja-JP" altLang="en-US" sz="1200" b="1" i="0" strike="noStrike">
                <a:solidFill>
                  <a:srgbClr val="FF0000"/>
                </a:solidFill>
                <a:latin typeface="ＭＳ Ｐゴシック"/>
                <a:ea typeface="ＭＳ Ｐゴシック"/>
              </a:rPr>
              <a:t>内</a:t>
            </a:r>
            <a:r>
              <a: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、金利の返済に充てられる</a:t>
            </a:r>
            <a:r>
              <a:rPr lang="ja-JP" altLang="en-US" sz="12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金額を計算します。</a:t>
            </a:r>
            <a:endPara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endParaRPr>
          </a:p>
          <a:p>
            <a:pPr algn="l" rtl="0">
              <a:defRPr sz="1000"/>
            </a:pPr>
            <a:r>
              <a: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一回分の返済額の中で、</a:t>
            </a:r>
          </a:p>
          <a:p>
            <a:pPr algn="l" rtl="0">
              <a:defRPr sz="1000"/>
            </a:pPr>
            <a:r>
              <a:rPr lang="ja-JP" altLang="en-US" sz="1200" b="1" i="0" strike="noStrike">
                <a:solidFill>
                  <a:srgbClr val="FF0000"/>
                </a:solidFill>
                <a:latin typeface="ＭＳ Ｐゴシック"/>
                <a:ea typeface="ＭＳ Ｐゴシック"/>
              </a:rPr>
              <a:t>金利分の額</a:t>
            </a:r>
            <a:endPara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endParaRPr>
          </a:p>
          <a:p>
            <a:pPr algn="l" rtl="0"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を求めます。</a:t>
            </a:r>
          </a:p>
        </xdr:txBody>
      </xdr:sp>
      <xdr:sp macro="" textlink="">
        <xdr:nvSpPr>
          <xdr:cNvPr id="16" name="Text Box 1244">
            <a:extLst>
              <a:ext uri="{FF2B5EF4-FFF2-40B4-BE49-F238E27FC236}">
                <a16:creationId xmlns:a16="http://schemas.microsoft.com/office/drawing/2014/main" id="{182B6E2D-4C1E-107A-684B-149133DC01A2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29224" y="238125"/>
            <a:ext cx="1895475" cy="1371600"/>
          </a:xfrm>
          <a:prstGeom prst="rect">
            <a:avLst/>
          </a:prstGeom>
          <a:solidFill>
            <a:srgbClr val="FFFF66"/>
          </a:solidFill>
          <a:ln>
            <a:headEnd/>
            <a:tailEnd/>
          </a:ln>
          <a:scene3d>
            <a:camera prst="orthographicFront"/>
            <a:lightRig rig="threePt" dir="t"/>
          </a:scene3d>
          <a:sp3d>
            <a:bevelT/>
          </a:sp3d>
        </xdr:spPr>
        <xdr:style>
          <a:lnRef idx="0">
            <a:schemeClr val="accent3"/>
          </a:lnRef>
          <a:fillRef idx="3">
            <a:schemeClr val="accent3"/>
          </a:fillRef>
          <a:effectRef idx="3">
            <a:schemeClr val="accent3"/>
          </a:effectRef>
          <a:fontRef idx="minor">
            <a:schemeClr val="lt1"/>
          </a:fontRef>
        </xdr:style>
        <xdr:txBody>
          <a:bodyPr vertOverflow="clip" wrap="square" lIns="36576" tIns="18288" rIns="36576" bIns="0" anchor="ctr" upright="1"/>
          <a:lstStyle/>
          <a:p>
            <a:pPr algn="ctr" rtl="0">
              <a:defRPr sz="1000"/>
            </a:pPr>
            <a:r>
              <a: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関数</a:t>
            </a:r>
          </a:p>
          <a:p>
            <a:pPr algn="ctr" rtl="0">
              <a:defRPr sz="1000"/>
            </a:pPr>
            <a:r>
              <a:rPr lang="en-US" altLang="ja-JP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{</a:t>
            </a:r>
            <a:r>
              <a: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　</a:t>
            </a:r>
            <a:r>
              <a:rPr lang="en-US" altLang="ja-JP" sz="1400" b="1" i="0" strike="noStrike">
                <a:solidFill>
                  <a:srgbClr val="FF0000"/>
                </a:solidFill>
                <a:latin typeface="ＭＳ Ｐゴシック"/>
                <a:ea typeface="ＭＳ Ｐゴシック"/>
              </a:rPr>
              <a:t>PPMT</a:t>
            </a:r>
            <a:r>
              <a:rPr lang="ja-JP" altLang="en-US" sz="1200" b="1" i="0" strike="noStrike">
                <a:solidFill>
                  <a:srgbClr val="FF0000"/>
                </a:solidFill>
                <a:latin typeface="ＭＳ Ｐゴシック"/>
                <a:ea typeface="ＭＳ Ｐゴシック"/>
              </a:rPr>
              <a:t>　</a:t>
            </a:r>
            <a:r>
              <a: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関数　｝</a:t>
            </a:r>
          </a:p>
          <a:p>
            <a:pPr algn="ctr" rtl="0">
              <a:defRPr sz="1000"/>
            </a:pPr>
            <a:r>
              <a: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ピーピーエムティー</a:t>
            </a:r>
          </a:p>
          <a:p>
            <a:pPr algn="ctr" rtl="0">
              <a:defRPr sz="1000"/>
            </a:pPr>
            <a:r>
              <a: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（</a:t>
            </a:r>
            <a:r>
              <a:rPr lang="en-US" altLang="ja-JP" sz="1200" b="1" i="0" strike="noStrike">
                <a:solidFill>
                  <a:srgbClr val="0000FF"/>
                </a:solidFill>
                <a:latin typeface="ＭＳ Ｐゴシック"/>
                <a:ea typeface="ＭＳ Ｐゴシック"/>
              </a:rPr>
              <a:t>I</a:t>
            </a:r>
            <a:r>
              <a:rPr lang="en-US" altLang="ja-JP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nterest </a:t>
            </a:r>
            <a:r>
              <a:rPr lang="en-US" altLang="ja-JP" sz="1200" b="1" i="0" strike="noStrike">
                <a:solidFill>
                  <a:srgbClr val="0000FF"/>
                </a:solidFill>
                <a:latin typeface="ＭＳ Ｐゴシック"/>
                <a:ea typeface="ＭＳ Ｐゴシック"/>
              </a:rPr>
              <a:t>P</a:t>
            </a:r>
            <a:r>
              <a:rPr lang="en-US" altLang="ja-JP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ay</a:t>
            </a:r>
            <a:r>
              <a:rPr lang="en-US" altLang="ja-JP" sz="1200" b="1" i="0" strike="noStrike">
                <a:solidFill>
                  <a:srgbClr val="0000FF"/>
                </a:solidFill>
                <a:latin typeface="ＭＳ Ｐゴシック"/>
                <a:ea typeface="ＭＳ Ｐゴシック"/>
              </a:rPr>
              <a:t>M</a:t>
            </a:r>
            <a:r>
              <a:rPr lang="en-US" altLang="ja-JP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en</a:t>
            </a:r>
            <a:r>
              <a:rPr lang="en-US" altLang="ja-JP" sz="1200" b="1" i="0" strike="noStrike">
                <a:solidFill>
                  <a:srgbClr val="0000FF"/>
                </a:solidFill>
                <a:latin typeface="ＭＳ Ｐゴシック"/>
                <a:ea typeface="ＭＳ Ｐゴシック"/>
              </a:rPr>
              <a:t>T</a:t>
            </a:r>
            <a:r>
              <a: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）</a:t>
            </a:r>
          </a:p>
          <a:p>
            <a:pPr algn="ctr" rtl="0">
              <a:defRPr sz="1000"/>
            </a:pPr>
            <a:r>
              <a: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（</a:t>
            </a:r>
            <a:r>
              <a:rPr lang="ja-JP" altLang="en-US" sz="1200" b="1" i="0" strike="noStrike">
                <a:solidFill>
                  <a:srgbClr val="0033CC"/>
                </a:solidFill>
                <a:latin typeface="ＭＳ Ｐゴシック"/>
                <a:ea typeface="ＭＳ Ｐゴシック"/>
              </a:rPr>
              <a:t>財務</a:t>
            </a:r>
            <a:r>
              <a: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）</a:t>
            </a:r>
          </a:p>
        </xdr:txBody>
      </xdr:sp>
      <xdr:sp macro="" textlink="">
        <xdr:nvSpPr>
          <xdr:cNvPr id="17" name="Text Box 1245" descr="キャンバス">
            <a:extLst>
              <a:ext uri="{FF2B5EF4-FFF2-40B4-BE49-F238E27FC236}">
                <a16:creationId xmlns:a16="http://schemas.microsoft.com/office/drawing/2014/main" id="{30F50197-0DC0-BCC3-8077-A538C7A7352F}"/>
              </a:ext>
            </a:extLst>
          </xdr:cNvPr>
          <xdr:cNvSpPr txBox="1">
            <a:spLocks noChangeArrowheads="1"/>
          </xdr:cNvSpPr>
        </xdr:nvSpPr>
        <xdr:spPr bwMode="auto">
          <a:xfrm>
            <a:off x="7200900" y="333375"/>
            <a:ext cx="2286000" cy="1219200"/>
          </a:xfrm>
          <a:prstGeom prst="rect">
            <a:avLst/>
          </a:prstGeom>
          <a:solidFill>
            <a:schemeClr val="accent4">
              <a:lumMod val="20000"/>
              <a:lumOff val="80000"/>
            </a:schemeClr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36576" tIns="18288" rIns="0" bIns="0" anchor="ctr" upright="1"/>
          <a:lstStyle/>
          <a:p>
            <a:pPr algn="l" rtl="0">
              <a:defRPr sz="1000"/>
            </a:pPr>
            <a:r>
              <a:rPr lang="ja-JP" altLang="en-US" sz="1200" b="1" i="0" strike="noStrike">
                <a:solidFill>
                  <a:srgbClr val="0000FF"/>
                </a:solidFill>
                <a:latin typeface="ＭＳ Ｐゴシック"/>
                <a:ea typeface="ＭＳ Ｐゴシック"/>
              </a:rPr>
              <a:t>元利均等返済中</a:t>
            </a:r>
            <a:r>
              <a:rPr lang="ja-JP" altLang="en-US" sz="12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での、</a:t>
            </a:r>
            <a:r>
              <a: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ある「期」の返済額の</a:t>
            </a:r>
            <a:r>
              <a:rPr lang="ja-JP" altLang="en-US" sz="1200" b="1" i="0" strike="noStrike">
                <a:solidFill>
                  <a:srgbClr val="FF0000"/>
                </a:solidFill>
                <a:latin typeface="ＭＳ Ｐゴシック"/>
                <a:ea typeface="ＭＳ Ｐゴシック"/>
              </a:rPr>
              <a:t>内</a:t>
            </a:r>
            <a:r>
              <a: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、元金の返済に充てられる</a:t>
            </a:r>
            <a:r>
              <a:rPr lang="ja-JP" altLang="en-US" sz="12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金額を計算します。</a:t>
            </a:r>
            <a:endPara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endParaRPr>
          </a:p>
          <a:p>
            <a:pPr algn="l" rtl="0">
              <a:defRPr sz="1000"/>
            </a:pPr>
            <a:r>
              <a: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一回分の返済額の中で、</a:t>
            </a:r>
          </a:p>
          <a:p>
            <a:pPr algn="l" rtl="0">
              <a:defRPr sz="1000"/>
            </a:pPr>
            <a:r>
              <a:rPr lang="ja-JP" altLang="en-US" sz="1200" b="1" i="0" strike="noStrike">
                <a:solidFill>
                  <a:srgbClr val="FF0000"/>
                </a:solidFill>
                <a:latin typeface="ＭＳ Ｐゴシック"/>
                <a:ea typeface="ＭＳ Ｐゴシック"/>
              </a:rPr>
              <a:t>元金返済の額</a:t>
            </a:r>
            <a:endPara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endParaRPr>
          </a:p>
          <a:p>
            <a:pPr algn="l" rtl="0"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を求めます。</a:t>
            </a:r>
          </a:p>
        </xdr:txBody>
      </xdr:sp>
      <xdr:pic>
        <xdr:nvPicPr>
          <xdr:cNvPr id="18" name="図 17">
            <a:extLst>
              <a:ext uri="{FF2B5EF4-FFF2-40B4-BE49-F238E27FC236}">
                <a16:creationId xmlns:a16="http://schemas.microsoft.com/office/drawing/2014/main" id="{9A720E1E-C8A4-AB2C-FC32-EDB37C2FB436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6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106325" y="1698884"/>
            <a:ext cx="2971638" cy="7386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9" name="図 18">
            <a:extLst>
              <a:ext uri="{FF2B5EF4-FFF2-40B4-BE49-F238E27FC236}">
                <a16:creationId xmlns:a16="http://schemas.microsoft.com/office/drawing/2014/main" id="{36DAF079-E6F0-1CE2-3DF1-7141CE143E2D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7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871131" y="1713713"/>
            <a:ext cx="3045204" cy="669064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11</xdr:col>
      <xdr:colOff>432435</xdr:colOff>
      <xdr:row>68</xdr:row>
      <xdr:rowOff>163830</xdr:rowOff>
    </xdr:from>
    <xdr:to>
      <xdr:col>17</xdr:col>
      <xdr:colOff>163830</xdr:colOff>
      <xdr:row>85</xdr:row>
      <xdr:rowOff>9525</xdr:rowOff>
    </xdr:to>
    <xdr:pic>
      <xdr:nvPicPr>
        <xdr:cNvPr id="20" name="図 19">
          <a:extLst>
            <a:ext uri="{FF2B5EF4-FFF2-40B4-BE49-F238E27FC236}">
              <a16:creationId xmlns:a16="http://schemas.microsoft.com/office/drawing/2014/main" id="{CAF2FA14-825A-4B76-969F-EA65653E80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61835" y="16379190"/>
          <a:ext cx="4288155" cy="3724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47625</xdr:colOff>
      <xdr:row>22</xdr:row>
      <xdr:rowOff>0</xdr:rowOff>
    </xdr:from>
    <xdr:to>
      <xdr:col>15</xdr:col>
      <xdr:colOff>48999</xdr:colOff>
      <xdr:row>33</xdr:row>
      <xdr:rowOff>178725</xdr:rowOff>
    </xdr:to>
    <xdr:pic>
      <xdr:nvPicPr>
        <xdr:cNvPr id="22" name="図 21">
          <a:extLst>
            <a:ext uri="{FF2B5EF4-FFF2-40B4-BE49-F238E27FC236}">
              <a16:creationId xmlns:a16="http://schemas.microsoft.com/office/drawing/2014/main" id="{4EC16BDC-746E-47D5-8BB2-8AC4E7D9B9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5305425" y="6400800"/>
          <a:ext cx="4337154" cy="2693325"/>
        </a:xfrm>
        <a:prstGeom prst="rect">
          <a:avLst/>
        </a:prstGeom>
      </xdr:spPr>
    </xdr:pic>
    <xdr:clientData/>
  </xdr:twoCellAnchor>
  <xdr:twoCellAnchor editAs="oneCell">
    <xdr:from>
      <xdr:col>6</xdr:col>
      <xdr:colOff>295275</xdr:colOff>
      <xdr:row>65</xdr:row>
      <xdr:rowOff>152400</xdr:rowOff>
    </xdr:from>
    <xdr:to>
      <xdr:col>11</xdr:col>
      <xdr:colOff>249218</xdr:colOff>
      <xdr:row>74</xdr:row>
      <xdr:rowOff>81660</xdr:rowOff>
    </xdr:to>
    <xdr:pic>
      <xdr:nvPicPr>
        <xdr:cNvPr id="23" name="図 22">
          <a:extLst>
            <a:ext uri="{FF2B5EF4-FFF2-40B4-BE49-F238E27FC236}">
              <a16:creationId xmlns:a16="http://schemas.microsoft.com/office/drawing/2014/main" id="{B4AA4BFF-661D-4B67-8F76-387098CAC8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4067175" y="15727680"/>
          <a:ext cx="2750483" cy="1986660"/>
        </a:xfrm>
        <a:prstGeom prst="rect">
          <a:avLst/>
        </a:prstGeom>
      </xdr:spPr>
    </xdr:pic>
    <xdr:clientData/>
  </xdr:twoCellAnchor>
  <xdr:twoCellAnchor editAs="oneCell">
    <xdr:from>
      <xdr:col>7</xdr:col>
      <xdr:colOff>643890</xdr:colOff>
      <xdr:row>53</xdr:row>
      <xdr:rowOff>83820</xdr:rowOff>
    </xdr:from>
    <xdr:to>
      <xdr:col>17</xdr:col>
      <xdr:colOff>521970</xdr:colOff>
      <xdr:row>67</xdr:row>
      <xdr:rowOff>28065</xdr:rowOff>
    </xdr:to>
    <xdr:pic>
      <xdr:nvPicPr>
        <xdr:cNvPr id="24" name="図 23">
          <a:extLst>
            <a:ext uri="{FF2B5EF4-FFF2-40B4-BE49-F238E27FC236}">
              <a16:creationId xmlns:a16="http://schemas.microsoft.com/office/drawing/2014/main" id="{7B26D1B1-2868-4123-844B-FB548BDD57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5101590" y="13098780"/>
          <a:ext cx="6606540" cy="2931285"/>
        </a:xfrm>
        <a:prstGeom prst="rect">
          <a:avLst/>
        </a:prstGeom>
      </xdr:spPr>
    </xdr:pic>
    <xdr:clientData/>
  </xdr:twoCellAnchor>
  <xdr:twoCellAnchor editAs="oneCell">
    <xdr:from>
      <xdr:col>6</xdr:col>
      <xdr:colOff>262890</xdr:colOff>
      <xdr:row>121</xdr:row>
      <xdr:rowOff>386715</xdr:rowOff>
    </xdr:from>
    <xdr:to>
      <xdr:col>11</xdr:col>
      <xdr:colOff>584835</xdr:colOff>
      <xdr:row>133</xdr:row>
      <xdr:rowOff>97573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id="{8870185D-ADBD-4253-9E7E-F523A804C5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4225290" y="27491055"/>
          <a:ext cx="3179445" cy="2454058"/>
        </a:xfrm>
        <a:prstGeom prst="rect">
          <a:avLst/>
        </a:prstGeom>
      </xdr:spPr>
    </xdr:pic>
    <xdr:clientData/>
  </xdr:twoCellAnchor>
  <xdr:twoCellAnchor editAs="oneCell">
    <xdr:from>
      <xdr:col>6</xdr:col>
      <xdr:colOff>220980</xdr:colOff>
      <xdr:row>136</xdr:row>
      <xdr:rowOff>196214</xdr:rowOff>
    </xdr:from>
    <xdr:to>
      <xdr:col>11</xdr:col>
      <xdr:colOff>57150</xdr:colOff>
      <xdr:row>146</xdr:row>
      <xdr:rowOff>174170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D02DACEB-6261-4113-972E-F85BB12A02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4183380" y="30683834"/>
          <a:ext cx="2693670" cy="2111556"/>
        </a:xfrm>
        <a:prstGeom prst="rect">
          <a:avLst/>
        </a:prstGeom>
      </xdr:spPr>
    </xdr:pic>
    <xdr:clientData/>
  </xdr:twoCellAnchor>
  <xdr:twoCellAnchor editAs="oneCell">
    <xdr:from>
      <xdr:col>3</xdr:col>
      <xdr:colOff>22860</xdr:colOff>
      <xdr:row>14</xdr:row>
      <xdr:rowOff>205740</xdr:rowOff>
    </xdr:from>
    <xdr:to>
      <xdr:col>13</xdr:col>
      <xdr:colOff>121920</xdr:colOff>
      <xdr:row>20</xdr:row>
      <xdr:rowOff>1775460</xdr:rowOff>
    </xdr:to>
    <xdr:pic>
      <xdr:nvPicPr>
        <xdr:cNvPr id="28" name="図 27">
          <a:extLst>
            <a:ext uri="{FF2B5EF4-FFF2-40B4-BE49-F238E27FC236}">
              <a16:creationId xmlns:a16="http://schemas.microsoft.com/office/drawing/2014/main" id="{7F9E12CB-FC9A-4230-98C4-02120237C8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5440" y="3192780"/>
          <a:ext cx="6888480" cy="2849880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3603FB-0703-41B4-AC48-8FB6B02E09CD}">
  <dimension ref="A1:P149"/>
  <sheetViews>
    <sheetView tabSelected="1" workbookViewId="0">
      <selection activeCell="A2" sqref="A2"/>
    </sheetView>
  </sheetViews>
  <sheetFormatPr defaultColWidth="9" defaultRowHeight="17.25" customHeight="1" x14ac:dyDescent="0.45"/>
  <cols>
    <col min="1" max="1" width="2.8984375" style="2" customWidth="1"/>
    <col min="2" max="4" width="9" style="1"/>
    <col min="5" max="5" width="11.5" style="1" customWidth="1"/>
    <col min="6" max="6" width="10.59765625" style="1" customWidth="1"/>
    <col min="7" max="8" width="9" style="1"/>
    <col min="9" max="9" width="1.5" style="1" customWidth="1"/>
    <col min="10" max="12" width="9" style="1"/>
    <col min="13" max="13" width="11.5" style="1" customWidth="1"/>
    <col min="14" max="14" width="10.59765625" style="1" customWidth="1"/>
    <col min="15" max="15" width="9" style="1"/>
    <col min="16" max="16" width="10.69921875" style="1" customWidth="1"/>
    <col min="17" max="16384" width="9" style="1"/>
  </cols>
  <sheetData>
    <row r="1" spans="1:14" ht="17.25" customHeight="1" x14ac:dyDescent="0.45">
      <c r="A1" s="40" t="s">
        <v>40</v>
      </c>
      <c r="B1" s="40"/>
      <c r="C1" s="40"/>
      <c r="D1" s="40"/>
      <c r="E1" s="40"/>
      <c r="F1" s="40"/>
      <c r="G1" s="40"/>
    </row>
    <row r="4" spans="1:14" ht="17.25" customHeight="1" x14ac:dyDescent="0.45">
      <c r="N4" s="3"/>
    </row>
    <row r="12" spans="1:14" ht="17.25" customHeight="1" x14ac:dyDescent="0.45">
      <c r="A12" s="1"/>
    </row>
    <row r="13" spans="1:14" ht="17.25" customHeight="1" x14ac:dyDescent="0.45">
      <c r="A13" s="1"/>
    </row>
    <row r="14" spans="1:14" ht="17.25" customHeight="1" x14ac:dyDescent="0.45">
      <c r="A14" s="1"/>
    </row>
    <row r="21" spans="2:4" ht="151.5" customHeight="1" x14ac:dyDescent="0.45"/>
    <row r="23" spans="2:4" ht="17.25" customHeight="1" thickBot="1" x14ac:dyDescent="0.5">
      <c r="B23" s="41" t="s">
        <v>0</v>
      </c>
      <c r="C23" s="42"/>
      <c r="D23" s="43"/>
    </row>
    <row r="24" spans="2:4" ht="17.25" customHeight="1" thickTop="1" x14ac:dyDescent="0.45"/>
    <row r="25" spans="2:4" ht="17.25" customHeight="1" x14ac:dyDescent="0.45">
      <c r="B25" s="1" t="s">
        <v>1</v>
      </c>
    </row>
    <row r="26" spans="2:4" ht="17.25" customHeight="1" x14ac:dyDescent="0.45">
      <c r="B26" s="1" t="s">
        <v>2</v>
      </c>
    </row>
    <row r="27" spans="2:4" ht="17.25" customHeight="1" x14ac:dyDescent="0.45">
      <c r="B27" s="4" t="s">
        <v>3</v>
      </c>
    </row>
    <row r="28" spans="2:4" ht="17.25" customHeight="1" x14ac:dyDescent="0.45">
      <c r="B28" s="4" t="s">
        <v>4</v>
      </c>
    </row>
    <row r="29" spans="2:4" ht="17.25" customHeight="1" x14ac:dyDescent="0.45">
      <c r="B29" s="4" t="s">
        <v>5</v>
      </c>
    </row>
    <row r="30" spans="2:4" ht="17.25" customHeight="1" x14ac:dyDescent="0.45">
      <c r="B30" s="1" t="s">
        <v>6</v>
      </c>
    </row>
    <row r="31" spans="2:4" ht="17.25" customHeight="1" x14ac:dyDescent="0.45">
      <c r="B31" s="1" t="s">
        <v>7</v>
      </c>
    </row>
    <row r="32" spans="2:4" ht="17.25" customHeight="1" x14ac:dyDescent="0.45">
      <c r="B32" s="1" t="s">
        <v>8</v>
      </c>
    </row>
    <row r="33" spans="1:14" ht="17.25" customHeight="1" x14ac:dyDescent="0.45">
      <c r="B33" s="1" t="s">
        <v>9</v>
      </c>
    </row>
    <row r="34" spans="1:14" ht="17.25" customHeight="1" x14ac:dyDescent="0.45">
      <c r="B34" s="1" t="s">
        <v>10</v>
      </c>
    </row>
    <row r="35" spans="1:14" ht="17.25" customHeight="1" x14ac:dyDescent="0.45">
      <c r="B35" s="1" t="s">
        <v>11</v>
      </c>
    </row>
    <row r="37" spans="1:14" ht="17.25" customHeight="1" x14ac:dyDescent="0.45">
      <c r="C37" s="44" t="s">
        <v>12</v>
      </c>
      <c r="D37" s="45"/>
      <c r="E37" s="45"/>
      <c r="F37" s="45"/>
      <c r="G37" s="46"/>
    </row>
    <row r="38" spans="1:14" ht="17.25" customHeight="1" thickBot="1" x14ac:dyDescent="0.5">
      <c r="A38" s="1"/>
      <c r="C38" s="47"/>
      <c r="D38" s="48"/>
      <c r="E38" s="48"/>
      <c r="F38" s="48"/>
      <c r="G38" s="49"/>
    </row>
    <row r="39" spans="1:14" ht="17.25" customHeight="1" thickTop="1" x14ac:dyDescent="0.45">
      <c r="A39" s="1"/>
    </row>
    <row r="40" spans="1:14" ht="17.25" customHeight="1" x14ac:dyDescent="0.45">
      <c r="E40" s="5"/>
      <c r="F40" s="5"/>
    </row>
    <row r="41" spans="1:14" ht="17.25" customHeight="1" thickBot="1" x14ac:dyDescent="0.5">
      <c r="B41" s="6" t="s">
        <v>13</v>
      </c>
      <c r="K41" s="7" t="s">
        <v>14</v>
      </c>
    </row>
    <row r="42" spans="1:14" ht="17.25" customHeight="1" thickTop="1" x14ac:dyDescent="0.45">
      <c r="K42" s="8"/>
      <c r="N42" s="9"/>
    </row>
    <row r="43" spans="1:14" ht="17.25" customHeight="1" x14ac:dyDescent="0.45">
      <c r="K43" s="4" t="s">
        <v>15</v>
      </c>
      <c r="L43" s="10"/>
    </row>
    <row r="44" spans="1:14" ht="17.25" customHeight="1" x14ac:dyDescent="0.45">
      <c r="K44" s="4" t="s">
        <v>16</v>
      </c>
      <c r="L44" s="9"/>
    </row>
    <row r="45" spans="1:14" ht="17.25" customHeight="1" x14ac:dyDescent="0.45">
      <c r="C45" s="38" t="s">
        <v>17</v>
      </c>
      <c r="D45" s="39"/>
      <c r="E45" s="55">
        <v>0.08</v>
      </c>
      <c r="K45" s="4" t="s">
        <v>18</v>
      </c>
      <c r="M45" s="11"/>
      <c r="N45" s="12"/>
    </row>
    <row r="46" spans="1:14" ht="17.25" customHeight="1" x14ac:dyDescent="0.45">
      <c r="C46" s="38" t="s">
        <v>19</v>
      </c>
      <c r="D46" s="39"/>
      <c r="E46" s="56">
        <v>1</v>
      </c>
      <c r="K46" s="4" t="s">
        <v>20</v>
      </c>
      <c r="M46" s="11"/>
    </row>
    <row r="47" spans="1:14" ht="17.25" customHeight="1" x14ac:dyDescent="0.45">
      <c r="C47" s="38" t="s">
        <v>21</v>
      </c>
      <c r="D47" s="39"/>
      <c r="E47" s="57">
        <v>500000</v>
      </c>
      <c r="K47" s="4" t="s">
        <v>22</v>
      </c>
      <c r="M47" s="11"/>
      <c r="N47" s="14"/>
    </row>
    <row r="48" spans="1:14" ht="17.25" customHeight="1" x14ac:dyDescent="0.45">
      <c r="C48" s="38" t="s">
        <v>23</v>
      </c>
      <c r="D48" s="39"/>
      <c r="E48" s="13">
        <v>0</v>
      </c>
      <c r="K48" s="4" t="s">
        <v>24</v>
      </c>
      <c r="M48" s="15"/>
    </row>
    <row r="49" spans="2:14" ht="17.25" customHeight="1" x14ac:dyDescent="0.45">
      <c r="C49" s="50" t="s">
        <v>25</v>
      </c>
      <c r="D49" s="50"/>
      <c r="E49" s="16">
        <f>D54+E54</f>
        <v>43494.214542710535</v>
      </c>
      <c r="K49" s="4" t="s">
        <v>26</v>
      </c>
      <c r="N49" s="17"/>
    </row>
    <row r="50" spans="2:14" ht="17.25" customHeight="1" x14ac:dyDescent="0.45">
      <c r="C50" s="9"/>
      <c r="D50" s="9"/>
      <c r="E50" s="17"/>
      <c r="K50" s="4" t="s">
        <v>27</v>
      </c>
      <c r="M50" s="9"/>
      <c r="N50" s="17"/>
    </row>
    <row r="51" spans="2:14" ht="17.25" customHeight="1" x14ac:dyDescent="0.45">
      <c r="H51" s="18"/>
      <c r="I51" s="18"/>
    </row>
    <row r="52" spans="2:14" ht="17.25" customHeight="1" x14ac:dyDescent="0.45">
      <c r="C52" s="19" t="s">
        <v>28</v>
      </c>
      <c r="D52" s="19" t="s">
        <v>29</v>
      </c>
      <c r="E52" s="19" t="s">
        <v>30</v>
      </c>
      <c r="F52" s="20" t="s">
        <v>31</v>
      </c>
      <c r="H52" s="18"/>
      <c r="I52" s="18"/>
    </row>
    <row r="53" spans="2:14" ht="17.25" customHeight="1" x14ac:dyDescent="0.45">
      <c r="C53" s="21">
        <v>0</v>
      </c>
      <c r="D53" s="22">
        <v>0</v>
      </c>
      <c r="E53" s="22">
        <v>0</v>
      </c>
      <c r="F53" s="23">
        <v>500000</v>
      </c>
      <c r="G53" s="18"/>
      <c r="H53" s="18"/>
      <c r="I53" s="18"/>
    </row>
    <row r="54" spans="2:14" ht="17.25" customHeight="1" x14ac:dyDescent="0.45">
      <c r="B54" s="17"/>
      <c r="C54" s="54">
        <v>1</v>
      </c>
      <c r="D54" s="25">
        <f>-PPMT($E$45/12,C54,$E$46*12,$E$47)</f>
        <v>40160.881209377199</v>
      </c>
      <c r="E54" s="25">
        <f>-IPMT($E$45/12,C54,$E$46*12,$E$47)</f>
        <v>3333.3333333333339</v>
      </c>
      <c r="F54" s="26">
        <f>F53-D54</f>
        <v>459839.1187906228</v>
      </c>
      <c r="G54" s="18"/>
      <c r="H54" s="18"/>
      <c r="I54" s="18"/>
    </row>
    <row r="55" spans="2:14" ht="17.25" customHeight="1" x14ac:dyDescent="0.45">
      <c r="B55" s="17"/>
      <c r="C55" s="24">
        <v>2</v>
      </c>
      <c r="D55" s="25">
        <f t="shared" ref="D55:D65" si="0">-PPMT($E$45/12,C55,$E$46*12,$E$47)</f>
        <v>40428.620417439713</v>
      </c>
      <c r="E55" s="25">
        <f t="shared" ref="E55:E65" si="1">-IPMT($E$45/12,C55,$E$46*12,$E$47)</f>
        <v>3065.5941252708194</v>
      </c>
      <c r="F55" s="26">
        <f t="shared" ref="F55:F65" si="2">F54-D55</f>
        <v>419410.49837318307</v>
      </c>
      <c r="G55" s="18"/>
      <c r="H55" s="18"/>
      <c r="I55" s="18"/>
    </row>
    <row r="56" spans="2:14" ht="17.25" customHeight="1" x14ac:dyDescent="0.45">
      <c r="B56" s="17"/>
      <c r="C56" s="24">
        <v>3</v>
      </c>
      <c r="D56" s="25">
        <f t="shared" si="0"/>
        <v>40698.144553555976</v>
      </c>
      <c r="E56" s="25">
        <f t="shared" si="1"/>
        <v>2796.0699891545542</v>
      </c>
      <c r="F56" s="26">
        <f t="shared" si="2"/>
        <v>378712.35381962708</v>
      </c>
      <c r="G56" s="18"/>
      <c r="H56" s="18"/>
      <c r="I56" s="18"/>
    </row>
    <row r="57" spans="2:14" ht="17.25" customHeight="1" x14ac:dyDescent="0.45">
      <c r="B57" s="17"/>
      <c r="C57" s="24">
        <v>4</v>
      </c>
      <c r="D57" s="25">
        <f t="shared" si="0"/>
        <v>40969.465517246354</v>
      </c>
      <c r="E57" s="25">
        <f t="shared" si="1"/>
        <v>2524.7490254641812</v>
      </c>
      <c r="F57" s="26">
        <f t="shared" si="2"/>
        <v>337742.88830238074</v>
      </c>
      <c r="G57" s="18"/>
      <c r="H57" s="18"/>
      <c r="I57" s="18"/>
    </row>
    <row r="58" spans="2:14" ht="17.25" customHeight="1" x14ac:dyDescent="0.45">
      <c r="B58" s="17"/>
      <c r="C58" s="24">
        <v>5</v>
      </c>
      <c r="D58" s="25">
        <f t="shared" si="0"/>
        <v>41242.595287361328</v>
      </c>
      <c r="E58" s="25">
        <f t="shared" si="1"/>
        <v>2251.6192553492051</v>
      </c>
      <c r="F58" s="26">
        <f t="shared" si="2"/>
        <v>296500.29301501939</v>
      </c>
      <c r="G58" s="18"/>
      <c r="H58" s="18"/>
      <c r="I58" s="18"/>
    </row>
    <row r="59" spans="2:14" ht="17.25" customHeight="1" x14ac:dyDescent="0.45">
      <c r="B59" s="17"/>
      <c r="C59" s="24">
        <v>6</v>
      </c>
      <c r="D59" s="25">
        <f t="shared" si="0"/>
        <v>41517.545922610407</v>
      </c>
      <c r="E59" s="25">
        <f t="shared" si="1"/>
        <v>1976.6686201001298</v>
      </c>
      <c r="F59" s="26">
        <f t="shared" si="2"/>
        <v>254982.74709240897</v>
      </c>
      <c r="G59" s="18"/>
      <c r="H59" s="18"/>
      <c r="I59" s="18"/>
    </row>
    <row r="60" spans="2:14" ht="17.25" customHeight="1" x14ac:dyDescent="0.45">
      <c r="B60" s="17"/>
      <c r="C60" s="24">
        <v>7</v>
      </c>
      <c r="D60" s="25">
        <f t="shared" si="0"/>
        <v>41794.329562094477</v>
      </c>
      <c r="E60" s="25">
        <f t="shared" si="1"/>
        <v>1699.8849806160606</v>
      </c>
      <c r="F60" s="26">
        <f t="shared" si="2"/>
        <v>213188.4175303145</v>
      </c>
      <c r="G60" s="18"/>
      <c r="H60" s="18"/>
      <c r="I60" s="18"/>
    </row>
    <row r="61" spans="2:14" ht="17.25" customHeight="1" x14ac:dyDescent="0.45">
      <c r="B61" s="17"/>
      <c r="C61" s="24">
        <v>8</v>
      </c>
      <c r="D61" s="25">
        <f t="shared" si="0"/>
        <v>42072.958425841774</v>
      </c>
      <c r="E61" s="25">
        <f t="shared" si="1"/>
        <v>1421.2561168687639</v>
      </c>
      <c r="F61" s="26">
        <f t="shared" si="2"/>
        <v>171115.45910447271</v>
      </c>
      <c r="G61" s="18"/>
      <c r="H61" s="18"/>
      <c r="I61" s="18"/>
    </row>
    <row r="62" spans="2:14" ht="17.25" customHeight="1" x14ac:dyDescent="0.45">
      <c r="B62" s="17"/>
      <c r="C62" s="24">
        <v>9</v>
      </c>
      <c r="D62" s="25">
        <f t="shared" si="0"/>
        <v>42353.444815347386</v>
      </c>
      <c r="E62" s="25">
        <f t="shared" si="1"/>
        <v>1140.769727363152</v>
      </c>
      <c r="F62" s="26">
        <f t="shared" si="2"/>
        <v>128762.01428912533</v>
      </c>
    </row>
    <row r="63" spans="2:14" ht="17.25" customHeight="1" x14ac:dyDescent="0.45">
      <c r="B63" s="17"/>
      <c r="C63" s="24">
        <v>10</v>
      </c>
      <c r="D63" s="25">
        <f t="shared" si="0"/>
        <v>42635.801114116366</v>
      </c>
      <c r="E63" s="25">
        <f t="shared" si="1"/>
        <v>858.4134285941692</v>
      </c>
      <c r="F63" s="26">
        <f t="shared" si="2"/>
        <v>86126.213175008976</v>
      </c>
    </row>
    <row r="64" spans="2:14" ht="17.25" customHeight="1" x14ac:dyDescent="0.45">
      <c r="B64" s="17"/>
      <c r="C64" s="24">
        <v>11</v>
      </c>
      <c r="D64" s="25">
        <f t="shared" si="0"/>
        <v>42920.039788210473</v>
      </c>
      <c r="E64" s="25">
        <f t="shared" si="1"/>
        <v>574.1747545000602</v>
      </c>
      <c r="F64" s="26">
        <f t="shared" si="2"/>
        <v>43206.173386798502</v>
      </c>
    </row>
    <row r="65" spans="2:15" ht="17.25" customHeight="1" x14ac:dyDescent="0.45">
      <c r="B65" s="17"/>
      <c r="C65" s="24">
        <v>12</v>
      </c>
      <c r="D65" s="25">
        <f t="shared" si="0"/>
        <v>43206.173386798539</v>
      </c>
      <c r="E65" s="25">
        <f t="shared" si="1"/>
        <v>288.0411559119903</v>
      </c>
      <c r="F65" s="26">
        <f t="shared" si="2"/>
        <v>0</v>
      </c>
      <c r="N65" s="18"/>
      <c r="O65" s="18"/>
    </row>
    <row r="66" spans="2:15" ht="17.25" customHeight="1" x14ac:dyDescent="0.45">
      <c r="C66" s="27" t="s">
        <v>32</v>
      </c>
      <c r="D66" s="22">
        <f>SUM(D54:D65)</f>
        <v>500000</v>
      </c>
      <c r="E66" s="22">
        <f>SUM(E54:E65)</f>
        <v>21930.574512526422</v>
      </c>
      <c r="F66" s="28"/>
    </row>
    <row r="67" spans="2:15" ht="17.25" customHeight="1" x14ac:dyDescent="0.45">
      <c r="G67" s="2"/>
      <c r="H67" s="2"/>
      <c r="I67" s="2"/>
      <c r="J67" s="2"/>
      <c r="K67" s="2"/>
      <c r="L67" s="2"/>
      <c r="M67" s="2"/>
    </row>
    <row r="68" spans="2:15" ht="17.25" customHeight="1" x14ac:dyDescent="0.45">
      <c r="J68" s="29"/>
      <c r="K68" s="29"/>
    </row>
    <row r="69" spans="2:15" ht="36.75" customHeight="1" x14ac:dyDescent="0.45">
      <c r="J69" s="29"/>
      <c r="K69" s="29"/>
    </row>
    <row r="70" spans="2:15" ht="17.25" customHeight="1" x14ac:dyDescent="0.45">
      <c r="J70" s="29"/>
      <c r="K70" s="29"/>
    </row>
    <row r="71" spans="2:15" ht="17.25" customHeight="1" x14ac:dyDescent="0.45">
      <c r="J71" s="29"/>
      <c r="K71" s="29"/>
    </row>
    <row r="72" spans="2:15" ht="17.25" customHeight="1" x14ac:dyDescent="0.45">
      <c r="C72" s="30" t="s">
        <v>33</v>
      </c>
    </row>
    <row r="73" spans="2:15" ht="17.25" customHeight="1" x14ac:dyDescent="0.45">
      <c r="J73" s="18"/>
    </row>
    <row r="74" spans="2:15" ht="17.25" customHeight="1" x14ac:dyDescent="0.45">
      <c r="J74" s="18"/>
    </row>
    <row r="75" spans="2:15" ht="17.25" customHeight="1" x14ac:dyDescent="0.45">
      <c r="J75" s="18"/>
    </row>
    <row r="76" spans="2:15" ht="17.25" customHeight="1" x14ac:dyDescent="0.45">
      <c r="C76" s="38" t="s">
        <v>17</v>
      </c>
      <c r="D76" s="39"/>
      <c r="E76" s="31">
        <v>0.08</v>
      </c>
      <c r="J76" s="18"/>
    </row>
    <row r="77" spans="2:15" ht="17.25" customHeight="1" x14ac:dyDescent="0.45">
      <c r="C77" s="38" t="s">
        <v>19</v>
      </c>
      <c r="D77" s="39"/>
      <c r="E77" s="32">
        <v>1</v>
      </c>
      <c r="J77" s="18"/>
    </row>
    <row r="78" spans="2:15" ht="17.25" customHeight="1" x14ac:dyDescent="0.45">
      <c r="C78" s="38" t="s">
        <v>21</v>
      </c>
      <c r="D78" s="39"/>
      <c r="E78" s="33">
        <v>500000</v>
      </c>
      <c r="J78" s="18"/>
    </row>
    <row r="79" spans="2:15" ht="17.25" customHeight="1" x14ac:dyDescent="0.45">
      <c r="C79" s="38" t="s">
        <v>23</v>
      </c>
      <c r="D79" s="39"/>
      <c r="E79" s="21">
        <v>0</v>
      </c>
      <c r="J79" s="18"/>
    </row>
    <row r="80" spans="2:15" ht="17.25" customHeight="1" x14ac:dyDescent="0.45">
      <c r="C80" s="50" t="s">
        <v>25</v>
      </c>
      <c r="D80" s="50"/>
      <c r="E80" s="34"/>
      <c r="J80" s="18"/>
    </row>
    <row r="81" spans="3:10" ht="17.25" customHeight="1" x14ac:dyDescent="0.45">
      <c r="C81" s="9"/>
      <c r="D81" s="9"/>
      <c r="E81" s="17"/>
      <c r="J81" s="18"/>
    </row>
    <row r="82" spans="3:10" ht="17.25" customHeight="1" x14ac:dyDescent="0.45">
      <c r="J82" s="18"/>
    </row>
    <row r="83" spans="3:10" ht="17.25" customHeight="1" x14ac:dyDescent="0.45">
      <c r="C83" s="19" t="s">
        <v>28</v>
      </c>
      <c r="D83" s="19" t="s">
        <v>29</v>
      </c>
      <c r="E83" s="19" t="s">
        <v>30</v>
      </c>
      <c r="F83" s="20" t="s">
        <v>31</v>
      </c>
      <c r="J83" s="18"/>
    </row>
    <row r="84" spans="3:10" ht="17.25" customHeight="1" x14ac:dyDescent="0.45">
      <c r="C84" s="21">
        <v>0</v>
      </c>
      <c r="D84" s="22">
        <v>0</v>
      </c>
      <c r="E84" s="22">
        <v>0</v>
      </c>
      <c r="F84" s="23">
        <v>500000</v>
      </c>
      <c r="G84" s="18" t="s">
        <v>34</v>
      </c>
      <c r="J84" s="18"/>
    </row>
    <row r="85" spans="3:10" ht="17.25" customHeight="1" x14ac:dyDescent="0.45">
      <c r="C85" s="24">
        <v>1</v>
      </c>
      <c r="D85" s="25"/>
      <c r="E85" s="25"/>
      <c r="F85" s="26"/>
      <c r="G85" s="18" t="s">
        <v>35</v>
      </c>
      <c r="I85" s="18"/>
      <c r="J85" s="18"/>
    </row>
    <row r="86" spans="3:10" ht="17.25" customHeight="1" x14ac:dyDescent="0.45">
      <c r="C86" s="24">
        <v>2</v>
      </c>
      <c r="D86" s="25"/>
      <c r="E86" s="25"/>
      <c r="F86" s="26"/>
      <c r="G86" s="18" t="s">
        <v>36</v>
      </c>
      <c r="I86" s="18"/>
    </row>
    <row r="87" spans="3:10" ht="17.25" customHeight="1" x14ac:dyDescent="0.45">
      <c r="C87" s="24">
        <v>3</v>
      </c>
      <c r="D87" s="25"/>
      <c r="E87" s="25"/>
      <c r="F87" s="26"/>
      <c r="G87" s="18" t="s">
        <v>37</v>
      </c>
      <c r="I87" s="18"/>
    </row>
    <row r="88" spans="3:10" ht="17.25" customHeight="1" x14ac:dyDescent="0.45">
      <c r="C88" s="24">
        <v>4</v>
      </c>
      <c r="D88" s="25"/>
      <c r="E88" s="25"/>
      <c r="F88" s="26"/>
    </row>
    <row r="89" spans="3:10" ht="17.25" customHeight="1" x14ac:dyDescent="0.45">
      <c r="C89" s="24">
        <v>5</v>
      </c>
      <c r="D89" s="25"/>
      <c r="E89" s="25"/>
      <c r="F89" s="26"/>
    </row>
    <row r="90" spans="3:10" ht="17.25" customHeight="1" x14ac:dyDescent="0.45">
      <c r="C90" s="24">
        <v>6</v>
      </c>
      <c r="D90" s="25"/>
      <c r="E90" s="25"/>
      <c r="F90" s="26"/>
    </row>
    <row r="91" spans="3:10" ht="17.25" customHeight="1" x14ac:dyDescent="0.45">
      <c r="C91" s="24">
        <v>7</v>
      </c>
      <c r="D91" s="25"/>
      <c r="E91" s="25"/>
      <c r="F91" s="26"/>
    </row>
    <row r="92" spans="3:10" ht="17.25" customHeight="1" x14ac:dyDescent="0.45">
      <c r="C92" s="24">
        <v>8</v>
      </c>
      <c r="D92" s="25"/>
      <c r="E92" s="25"/>
      <c r="F92" s="26"/>
    </row>
    <row r="93" spans="3:10" ht="17.25" customHeight="1" x14ac:dyDescent="0.45">
      <c r="C93" s="24">
        <v>9</v>
      </c>
      <c r="D93" s="25"/>
      <c r="E93" s="25"/>
      <c r="F93" s="26"/>
      <c r="J93" s="18"/>
    </row>
    <row r="94" spans="3:10" ht="17.25" customHeight="1" x14ac:dyDescent="0.45">
      <c r="C94" s="24">
        <v>10</v>
      </c>
      <c r="D94" s="25"/>
      <c r="E94" s="25"/>
      <c r="F94" s="26"/>
      <c r="J94" s="18"/>
    </row>
    <row r="95" spans="3:10" ht="17.25" customHeight="1" x14ac:dyDescent="0.45">
      <c r="C95" s="24">
        <v>11</v>
      </c>
      <c r="D95" s="25"/>
      <c r="E95" s="25"/>
      <c r="F95" s="26"/>
      <c r="J95" s="18"/>
    </row>
    <row r="96" spans="3:10" ht="17.25" customHeight="1" x14ac:dyDescent="0.45">
      <c r="C96" s="24">
        <v>12</v>
      </c>
      <c r="D96" s="25"/>
      <c r="E96" s="25"/>
      <c r="F96" s="26"/>
      <c r="J96" s="18"/>
    </row>
    <row r="97" spans="2:15" ht="17.25" customHeight="1" x14ac:dyDescent="0.45">
      <c r="C97" s="27" t="s">
        <v>32</v>
      </c>
      <c r="D97" s="22">
        <f>SUM(D85:D96)</f>
        <v>0</v>
      </c>
      <c r="E97" s="22">
        <f>SUM(E85:E96)</f>
        <v>0</v>
      </c>
      <c r="F97" s="28"/>
      <c r="J97" s="18"/>
    </row>
    <row r="98" spans="2:15" ht="17.25" hidden="1" customHeight="1" x14ac:dyDescent="0.45">
      <c r="G98" s="35"/>
      <c r="H98" s="35"/>
      <c r="I98" s="35"/>
      <c r="J98" s="35"/>
      <c r="O98" s="36"/>
    </row>
    <row r="99" spans="2:15" ht="17.25" hidden="1" customHeight="1" x14ac:dyDescent="0.45"/>
    <row r="100" spans="2:15" ht="17.25" hidden="1" customHeight="1" x14ac:dyDescent="0.45"/>
    <row r="101" spans="2:15" ht="14.4" x14ac:dyDescent="0.45"/>
    <row r="109" spans="2:15" ht="17.25" customHeight="1" x14ac:dyDescent="0.45">
      <c r="B109" s="52" t="s">
        <v>41</v>
      </c>
      <c r="C109" s="52"/>
      <c r="D109" s="52"/>
      <c r="E109" s="52"/>
      <c r="F109" s="52"/>
      <c r="J109" s="52" t="s">
        <v>41</v>
      </c>
      <c r="K109" s="52"/>
      <c r="L109" s="52"/>
      <c r="M109" s="52"/>
      <c r="N109" s="52"/>
    </row>
    <row r="111" spans="2:15" ht="17.25" customHeight="1" x14ac:dyDescent="0.45">
      <c r="K111" s="51" t="s">
        <v>38</v>
      </c>
      <c r="L111" s="51"/>
      <c r="M111" s="51"/>
      <c r="N111" s="51"/>
    </row>
    <row r="113" spans="2:16" ht="17.25" customHeight="1" x14ac:dyDescent="0.45">
      <c r="C113" s="37" t="s">
        <v>39</v>
      </c>
      <c r="K113" s="37" t="s">
        <v>39</v>
      </c>
    </row>
    <row r="116" spans="2:16" ht="17.25" customHeight="1" x14ac:dyDescent="0.45">
      <c r="C116" s="38" t="s">
        <v>17</v>
      </c>
      <c r="D116" s="39"/>
      <c r="E116" s="62">
        <v>3.5000000000000003E-2</v>
      </c>
      <c r="K116" s="38" t="s">
        <v>17</v>
      </c>
      <c r="L116" s="39"/>
      <c r="M116" s="58">
        <v>3.5000000000000003E-2</v>
      </c>
    </row>
    <row r="117" spans="2:16" ht="17.25" customHeight="1" x14ac:dyDescent="0.45">
      <c r="C117" s="38" t="s">
        <v>19</v>
      </c>
      <c r="D117" s="39"/>
      <c r="E117" s="63">
        <v>2</v>
      </c>
      <c r="K117" s="38" t="s">
        <v>19</v>
      </c>
      <c r="L117" s="39"/>
      <c r="M117" s="59">
        <v>2</v>
      </c>
    </row>
    <row r="118" spans="2:16" ht="17.25" customHeight="1" x14ac:dyDescent="0.45">
      <c r="C118" s="38" t="s">
        <v>21</v>
      </c>
      <c r="D118" s="39"/>
      <c r="E118" s="64">
        <v>3000000</v>
      </c>
      <c r="K118" s="38" t="s">
        <v>21</v>
      </c>
      <c r="L118" s="39"/>
      <c r="M118" s="60">
        <v>3000000</v>
      </c>
    </row>
    <row r="119" spans="2:16" ht="17.25" customHeight="1" x14ac:dyDescent="0.45">
      <c r="C119" s="38" t="s">
        <v>23</v>
      </c>
      <c r="D119" s="39"/>
      <c r="E119" s="59">
        <v>0</v>
      </c>
      <c r="K119" s="38" t="s">
        <v>23</v>
      </c>
      <c r="L119" s="39"/>
      <c r="M119" s="59">
        <v>0</v>
      </c>
    </row>
    <row r="120" spans="2:16" ht="17.25" customHeight="1" x14ac:dyDescent="0.45">
      <c r="C120" s="53" t="s">
        <v>25</v>
      </c>
      <c r="D120" s="53"/>
      <c r="E120" s="61">
        <f>D125+E125</f>
        <v>129608.16640723053</v>
      </c>
      <c r="K120" s="53" t="s">
        <v>25</v>
      </c>
      <c r="L120" s="53"/>
      <c r="M120" s="61"/>
    </row>
    <row r="122" spans="2:16" ht="31.2" customHeight="1" x14ac:dyDescent="0.45"/>
    <row r="123" spans="2:16" ht="17.25" customHeight="1" x14ac:dyDescent="0.45">
      <c r="C123" s="19" t="s">
        <v>28</v>
      </c>
      <c r="D123" s="19" t="s">
        <v>29</v>
      </c>
      <c r="E123" s="19" t="s">
        <v>30</v>
      </c>
      <c r="F123" s="20" t="s">
        <v>31</v>
      </c>
      <c r="M123" s="19" t="s">
        <v>28</v>
      </c>
      <c r="N123" s="19" t="s">
        <v>29</v>
      </c>
      <c r="O123" s="19" t="s">
        <v>30</v>
      </c>
      <c r="P123" s="20" t="s">
        <v>31</v>
      </c>
    </row>
    <row r="124" spans="2:16" ht="17.25" customHeight="1" x14ac:dyDescent="0.45">
      <c r="C124" s="21">
        <v>0</v>
      </c>
      <c r="D124" s="22">
        <v>0</v>
      </c>
      <c r="E124" s="22">
        <v>0</v>
      </c>
      <c r="F124" s="23">
        <v>3000000</v>
      </c>
      <c r="M124" s="21">
        <v>0</v>
      </c>
      <c r="N124" s="22">
        <v>0</v>
      </c>
      <c r="O124" s="22">
        <v>0</v>
      </c>
      <c r="P124" s="23">
        <v>3000000</v>
      </c>
    </row>
    <row r="125" spans="2:16" ht="17.25" customHeight="1" x14ac:dyDescent="0.45">
      <c r="B125" s="5"/>
      <c r="C125" s="56">
        <v>1</v>
      </c>
      <c r="D125" s="25">
        <f>-PPMT($E$116/12,C125,$E$117*12,$E$118)</f>
        <v>120858.16640723053</v>
      </c>
      <c r="E125" s="25">
        <f>-IPMT($E$116/12,C125,$E$117*12,$E$118)</f>
        <v>8750</v>
      </c>
      <c r="F125" s="26">
        <f>F124-D125</f>
        <v>2879141.8335927697</v>
      </c>
      <c r="M125" s="24">
        <v>1</v>
      </c>
      <c r="N125" s="25"/>
      <c r="O125" s="25"/>
      <c r="P125" s="26"/>
    </row>
    <row r="126" spans="2:16" ht="17.25" customHeight="1" x14ac:dyDescent="0.45">
      <c r="B126" s="5"/>
      <c r="C126" s="24">
        <v>2</v>
      </c>
      <c r="D126" s="25">
        <f t="shared" ref="D126:D148" si="3">-PPMT($E$116/12,C126,$E$117*12,$E$118)</f>
        <v>121210.66939258495</v>
      </c>
      <c r="E126" s="25">
        <f t="shared" ref="E126:E148" si="4">-IPMT($E$116/12,C126,$E$117*12,$E$118)</f>
        <v>8397.497014645578</v>
      </c>
      <c r="F126" s="26">
        <f t="shared" ref="F126:F148" si="5">F125-D126</f>
        <v>2757931.1642001849</v>
      </c>
      <c r="M126" s="24">
        <v>2</v>
      </c>
      <c r="N126" s="25"/>
      <c r="O126" s="25"/>
      <c r="P126" s="26"/>
    </row>
    <row r="127" spans="2:16" ht="17.25" customHeight="1" x14ac:dyDescent="0.45">
      <c r="B127" s="5"/>
      <c r="C127" s="24">
        <v>3</v>
      </c>
      <c r="D127" s="25">
        <f t="shared" si="3"/>
        <v>121564.20051164666</v>
      </c>
      <c r="E127" s="25">
        <f t="shared" si="4"/>
        <v>8043.9658955838713</v>
      </c>
      <c r="F127" s="26">
        <f t="shared" si="5"/>
        <v>2636366.9636885384</v>
      </c>
      <c r="M127" s="24">
        <v>3</v>
      </c>
      <c r="N127" s="25"/>
      <c r="O127" s="25"/>
      <c r="P127" s="26"/>
    </row>
    <row r="128" spans="2:16" ht="17.25" customHeight="1" x14ac:dyDescent="0.45">
      <c r="B128" s="5"/>
      <c r="C128" s="24">
        <v>4</v>
      </c>
      <c r="D128" s="25">
        <f t="shared" si="3"/>
        <v>121918.76276313896</v>
      </c>
      <c r="E128" s="25">
        <f t="shared" si="4"/>
        <v>7689.4036440915679</v>
      </c>
      <c r="F128" s="26">
        <f t="shared" si="5"/>
        <v>2514448.2009253995</v>
      </c>
      <c r="M128" s="24">
        <v>4</v>
      </c>
      <c r="N128" s="25"/>
      <c r="O128" s="25"/>
      <c r="P128" s="26"/>
    </row>
    <row r="129" spans="2:16" ht="17.25" customHeight="1" x14ac:dyDescent="0.45">
      <c r="B129" s="5"/>
      <c r="C129" s="24">
        <v>5</v>
      </c>
      <c r="D129" s="25">
        <f t="shared" si="3"/>
        <v>122274.35915453143</v>
      </c>
      <c r="E129" s="25">
        <f t="shared" si="4"/>
        <v>7333.8072526990809</v>
      </c>
      <c r="F129" s="26">
        <f t="shared" si="5"/>
        <v>2392173.8417708683</v>
      </c>
      <c r="M129" s="24">
        <v>5</v>
      </c>
      <c r="N129" s="25"/>
      <c r="O129" s="25"/>
      <c r="P129" s="26"/>
    </row>
    <row r="130" spans="2:16" ht="17.25" customHeight="1" x14ac:dyDescent="0.45">
      <c r="B130" s="5"/>
      <c r="C130" s="24">
        <v>6</v>
      </c>
      <c r="D130" s="25">
        <f t="shared" si="3"/>
        <v>122630.9927020655</v>
      </c>
      <c r="E130" s="25">
        <f t="shared" si="4"/>
        <v>6977.1737051650316</v>
      </c>
      <c r="F130" s="26">
        <f t="shared" si="5"/>
        <v>2269542.8490688028</v>
      </c>
      <c r="M130" s="24">
        <v>6</v>
      </c>
      <c r="N130" s="25"/>
      <c r="O130" s="25"/>
      <c r="P130" s="26"/>
    </row>
    <row r="131" spans="2:16" ht="17.25" customHeight="1" x14ac:dyDescent="0.45">
      <c r="B131" s="5"/>
      <c r="C131" s="24">
        <v>7</v>
      </c>
      <c r="D131" s="25">
        <f t="shared" si="3"/>
        <v>122988.66643077986</v>
      </c>
      <c r="E131" s="25">
        <f t="shared" si="4"/>
        <v>6619.499976450672</v>
      </c>
      <c r="F131" s="26">
        <f t="shared" si="5"/>
        <v>2146554.182638023</v>
      </c>
      <c r="M131" s="24">
        <v>7</v>
      </c>
      <c r="N131" s="25"/>
      <c r="O131" s="25"/>
      <c r="P131" s="26"/>
    </row>
    <row r="132" spans="2:16" ht="17.25" customHeight="1" x14ac:dyDescent="0.45">
      <c r="B132" s="5"/>
      <c r="C132" s="24">
        <v>8</v>
      </c>
      <c r="D132" s="25">
        <f t="shared" si="3"/>
        <v>123347.38337453629</v>
      </c>
      <c r="E132" s="25">
        <f t="shared" si="4"/>
        <v>6260.7830326942312</v>
      </c>
      <c r="F132" s="26">
        <f t="shared" si="5"/>
        <v>2023206.7992634866</v>
      </c>
      <c r="M132" s="24">
        <v>8</v>
      </c>
      <c r="N132" s="25"/>
      <c r="O132" s="25"/>
      <c r="P132" s="26"/>
    </row>
    <row r="133" spans="2:16" ht="17.25" customHeight="1" x14ac:dyDescent="0.45">
      <c r="B133" s="5"/>
      <c r="C133" s="24">
        <v>9</v>
      </c>
      <c r="D133" s="25">
        <f t="shared" si="3"/>
        <v>123707.14657604536</v>
      </c>
      <c r="E133" s="25">
        <f t="shared" si="4"/>
        <v>5901.0198311851673</v>
      </c>
      <c r="F133" s="26">
        <f t="shared" si="5"/>
        <v>1899499.6526874413</v>
      </c>
      <c r="M133" s="24">
        <v>9</v>
      </c>
      <c r="N133" s="25"/>
      <c r="O133" s="25"/>
      <c r="P133" s="26"/>
    </row>
    <row r="134" spans="2:16" ht="17.25" customHeight="1" x14ac:dyDescent="0.45">
      <c r="B134" s="5"/>
      <c r="C134" s="24">
        <v>10</v>
      </c>
      <c r="D134" s="25">
        <f t="shared" si="3"/>
        <v>124067.95908689217</v>
      </c>
      <c r="E134" s="25">
        <f t="shared" si="4"/>
        <v>5540.2073203383679</v>
      </c>
      <c r="F134" s="26">
        <f t="shared" si="5"/>
        <v>1775431.6936005491</v>
      </c>
      <c r="M134" s="24">
        <v>10</v>
      </c>
      <c r="N134" s="25"/>
      <c r="O134" s="25"/>
      <c r="P134" s="26"/>
    </row>
    <row r="135" spans="2:16" ht="17.25" customHeight="1" x14ac:dyDescent="0.45">
      <c r="B135" s="5"/>
      <c r="C135" s="24">
        <v>11</v>
      </c>
      <c r="D135" s="25">
        <f t="shared" si="3"/>
        <v>124429.82396756225</v>
      </c>
      <c r="E135" s="25">
        <f t="shared" si="4"/>
        <v>5178.3424396682658</v>
      </c>
      <c r="F135" s="26">
        <f t="shared" si="5"/>
        <v>1651001.8696329868</v>
      </c>
      <c r="M135" s="24">
        <v>11</v>
      </c>
      <c r="N135" s="25"/>
      <c r="O135" s="25"/>
      <c r="P135" s="26"/>
    </row>
    <row r="136" spans="2:16" ht="17.25" customHeight="1" x14ac:dyDescent="0.45">
      <c r="B136" s="5"/>
      <c r="C136" s="24">
        <v>12</v>
      </c>
      <c r="D136" s="25">
        <f t="shared" si="3"/>
        <v>124792.74428746763</v>
      </c>
      <c r="E136" s="25">
        <f t="shared" si="4"/>
        <v>4815.4221197628758</v>
      </c>
      <c r="F136" s="26">
        <f t="shared" si="5"/>
        <v>1526209.1253455193</v>
      </c>
      <c r="M136" s="24">
        <v>12</v>
      </c>
      <c r="N136" s="25"/>
      <c r="O136" s="25"/>
      <c r="P136" s="26"/>
    </row>
    <row r="137" spans="2:16" ht="17.25" customHeight="1" x14ac:dyDescent="0.45">
      <c r="B137" s="5"/>
      <c r="C137" s="24">
        <v>13</v>
      </c>
      <c r="D137" s="25">
        <f t="shared" si="3"/>
        <v>125156.72312497278</v>
      </c>
      <c r="E137" s="25">
        <f t="shared" si="4"/>
        <v>4451.4432822577619</v>
      </c>
      <c r="F137" s="26">
        <f t="shared" si="5"/>
        <v>1401052.4022205465</v>
      </c>
      <c r="M137" s="24">
        <v>13</v>
      </c>
      <c r="N137" s="25"/>
      <c r="O137" s="25"/>
      <c r="P137" s="26"/>
    </row>
    <row r="138" spans="2:16" ht="17.25" customHeight="1" x14ac:dyDescent="0.45">
      <c r="B138" s="5"/>
      <c r="C138" s="24">
        <v>14</v>
      </c>
      <c r="D138" s="25">
        <f t="shared" si="3"/>
        <v>125521.7635674206</v>
      </c>
      <c r="E138" s="25">
        <f t="shared" si="4"/>
        <v>4086.4028398099249</v>
      </c>
      <c r="F138" s="26">
        <f t="shared" si="5"/>
        <v>1275530.6386531258</v>
      </c>
      <c r="M138" s="24">
        <v>14</v>
      </c>
      <c r="N138" s="25"/>
      <c r="O138" s="25"/>
      <c r="P138" s="26"/>
    </row>
    <row r="139" spans="2:16" ht="17.25" customHeight="1" x14ac:dyDescent="0.45">
      <c r="B139" s="5"/>
      <c r="C139" s="24">
        <v>15</v>
      </c>
      <c r="D139" s="25">
        <f t="shared" si="3"/>
        <v>125887.86871115892</v>
      </c>
      <c r="E139" s="25">
        <f t="shared" si="4"/>
        <v>3720.2976960716151</v>
      </c>
      <c r="F139" s="26">
        <f t="shared" si="5"/>
        <v>1149642.769941967</v>
      </c>
      <c r="M139" s="24">
        <v>15</v>
      </c>
      <c r="N139" s="25"/>
      <c r="O139" s="25"/>
      <c r="P139" s="26"/>
    </row>
    <row r="140" spans="2:16" ht="17.25" customHeight="1" x14ac:dyDescent="0.45">
      <c r="B140" s="5"/>
      <c r="C140" s="24">
        <v>16</v>
      </c>
      <c r="D140" s="25">
        <f t="shared" si="3"/>
        <v>126255.04166156644</v>
      </c>
      <c r="E140" s="25">
        <f t="shared" si="4"/>
        <v>3353.1247456640676</v>
      </c>
      <c r="F140" s="26">
        <f t="shared" si="5"/>
        <v>1023387.7282804005</v>
      </c>
      <c r="M140" s="24">
        <v>16</v>
      </c>
      <c r="N140" s="25"/>
      <c r="O140" s="25"/>
      <c r="P140" s="26"/>
    </row>
    <row r="141" spans="2:16" ht="17.25" customHeight="1" x14ac:dyDescent="0.45">
      <c r="B141" s="5"/>
      <c r="C141" s="24">
        <v>17</v>
      </c>
      <c r="D141" s="25">
        <f t="shared" si="3"/>
        <v>126623.28553307935</v>
      </c>
      <c r="E141" s="25">
        <f t="shared" si="4"/>
        <v>2984.8808741511657</v>
      </c>
      <c r="F141" s="26">
        <f t="shared" si="5"/>
        <v>896764.44274732121</v>
      </c>
      <c r="M141" s="24">
        <v>17</v>
      </c>
      <c r="N141" s="25"/>
      <c r="O141" s="25"/>
      <c r="P141" s="26"/>
    </row>
    <row r="142" spans="2:16" ht="17.25" customHeight="1" x14ac:dyDescent="0.45">
      <c r="B142" s="5"/>
      <c r="C142" s="24">
        <v>18</v>
      </c>
      <c r="D142" s="25">
        <f t="shared" si="3"/>
        <v>126992.60344921751</v>
      </c>
      <c r="E142" s="25">
        <f t="shared" si="4"/>
        <v>2615.5629580130176</v>
      </c>
      <c r="F142" s="26">
        <f t="shared" si="5"/>
        <v>769771.8392981037</v>
      </c>
      <c r="M142" s="24">
        <v>18</v>
      </c>
      <c r="N142" s="25"/>
      <c r="O142" s="25"/>
      <c r="P142" s="26"/>
    </row>
    <row r="143" spans="2:16" ht="17.25" customHeight="1" x14ac:dyDescent="0.45">
      <c r="B143" s="5"/>
      <c r="C143" s="24">
        <v>19</v>
      </c>
      <c r="D143" s="25">
        <f t="shared" si="3"/>
        <v>127362.99854261105</v>
      </c>
      <c r="E143" s="25">
        <f t="shared" si="4"/>
        <v>2245.1678646194664</v>
      </c>
      <c r="F143" s="26">
        <f t="shared" si="5"/>
        <v>642408.84075549268</v>
      </c>
      <c r="M143" s="24">
        <v>19</v>
      </c>
      <c r="N143" s="25"/>
      <c r="O143" s="25"/>
      <c r="P143" s="26"/>
    </row>
    <row r="144" spans="2:16" ht="17.25" customHeight="1" x14ac:dyDescent="0.45">
      <c r="B144" s="5"/>
      <c r="C144" s="24">
        <v>20</v>
      </c>
      <c r="D144" s="25">
        <f t="shared" si="3"/>
        <v>127734.473955027</v>
      </c>
      <c r="E144" s="25">
        <f t="shared" si="4"/>
        <v>1873.692452203517</v>
      </c>
      <c r="F144" s="26">
        <f t="shared" si="5"/>
        <v>514674.36680046568</v>
      </c>
      <c r="M144" s="24">
        <v>20</v>
      </c>
      <c r="N144" s="25"/>
      <c r="O144" s="25"/>
      <c r="P144" s="26"/>
    </row>
    <row r="145" spans="2:16" ht="17.25" customHeight="1" x14ac:dyDescent="0.45">
      <c r="B145" s="5"/>
      <c r="C145" s="24">
        <v>21</v>
      </c>
      <c r="D145" s="25">
        <f t="shared" si="3"/>
        <v>128107.03283739583</v>
      </c>
      <c r="E145" s="25">
        <f t="shared" si="4"/>
        <v>1501.1335698346884</v>
      </c>
      <c r="F145" s="26">
        <f t="shared" si="5"/>
        <v>386567.33396306983</v>
      </c>
      <c r="M145" s="24">
        <v>21</v>
      </c>
      <c r="N145" s="25"/>
      <c r="O145" s="25"/>
      <c r="P145" s="26"/>
    </row>
    <row r="146" spans="2:16" ht="17.25" customHeight="1" x14ac:dyDescent="0.45">
      <c r="B146" s="5"/>
      <c r="C146" s="24">
        <v>22</v>
      </c>
      <c r="D146" s="25">
        <f t="shared" si="3"/>
        <v>128480.67834983824</v>
      </c>
      <c r="E146" s="25">
        <f t="shared" si="4"/>
        <v>1127.488057392284</v>
      </c>
      <c r="F146" s="26">
        <f t="shared" si="5"/>
        <v>258086.65561323159</v>
      </c>
      <c r="M146" s="24">
        <v>22</v>
      </c>
      <c r="N146" s="25"/>
      <c r="O146" s="25"/>
      <c r="P146" s="26"/>
    </row>
    <row r="147" spans="2:16" ht="17.25" customHeight="1" x14ac:dyDescent="0.45">
      <c r="B147" s="5"/>
      <c r="C147" s="24">
        <v>23</v>
      </c>
      <c r="D147" s="25">
        <f t="shared" si="3"/>
        <v>128855.41366169194</v>
      </c>
      <c r="E147" s="25">
        <f t="shared" si="4"/>
        <v>752.75274553858924</v>
      </c>
      <c r="F147" s="26">
        <f t="shared" si="5"/>
        <v>129231.24195153965</v>
      </c>
      <c r="M147" s="24">
        <v>23</v>
      </c>
      <c r="N147" s="25"/>
      <c r="O147" s="25"/>
      <c r="P147" s="26"/>
    </row>
    <row r="148" spans="2:16" ht="17.25" customHeight="1" x14ac:dyDescent="0.45">
      <c r="B148" s="5"/>
      <c r="C148" s="24">
        <v>24</v>
      </c>
      <c r="D148" s="25">
        <f t="shared" si="3"/>
        <v>129231.24195153853</v>
      </c>
      <c r="E148" s="25">
        <f t="shared" si="4"/>
        <v>376.92445569198742</v>
      </c>
      <c r="F148" s="26">
        <f t="shared" si="5"/>
        <v>1.1204974725842476E-9</v>
      </c>
      <c r="M148" s="24">
        <v>24</v>
      </c>
      <c r="N148" s="25"/>
      <c r="O148" s="25"/>
      <c r="P148" s="26"/>
    </row>
    <row r="149" spans="2:16" ht="17.25" customHeight="1" x14ac:dyDescent="0.45">
      <c r="C149" s="27" t="s">
        <v>32</v>
      </c>
      <c r="D149" s="22">
        <f>SUM(D124:D148)</f>
        <v>2999999.9999999995</v>
      </c>
      <c r="E149" s="22">
        <f>SUM(E125:E136)</f>
        <v>81507.122232284717</v>
      </c>
      <c r="F149" s="28"/>
      <c r="M149" s="27" t="s">
        <v>32</v>
      </c>
      <c r="N149" s="22">
        <f>SUM(N124:N148)</f>
        <v>0</v>
      </c>
      <c r="O149" s="22">
        <f>SUM(O124:O148)</f>
        <v>0</v>
      </c>
      <c r="P149" s="28"/>
    </row>
  </sheetData>
  <mergeCells count="26">
    <mergeCell ref="C118:D118"/>
    <mergeCell ref="K118:L118"/>
    <mergeCell ref="C119:D119"/>
    <mergeCell ref="K119:L119"/>
    <mergeCell ref="C120:D120"/>
    <mergeCell ref="K120:L120"/>
    <mergeCell ref="C80:D80"/>
    <mergeCell ref="K111:N111"/>
    <mergeCell ref="C116:D116"/>
    <mergeCell ref="K116:L116"/>
    <mergeCell ref="C117:D117"/>
    <mergeCell ref="K117:L117"/>
    <mergeCell ref="B109:F109"/>
    <mergeCell ref="J109:N109"/>
    <mergeCell ref="C79:D79"/>
    <mergeCell ref="A1:G1"/>
    <mergeCell ref="B23:D23"/>
    <mergeCell ref="C37:G38"/>
    <mergeCell ref="C45:D45"/>
    <mergeCell ref="C46:D46"/>
    <mergeCell ref="C47:D47"/>
    <mergeCell ref="C48:D48"/>
    <mergeCell ref="C49:D49"/>
    <mergeCell ref="C76:D76"/>
    <mergeCell ref="C77:D77"/>
    <mergeCell ref="C78:D78"/>
  </mergeCells>
  <phoneticPr fontId="3"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2023-05-12T01:13:43Z</dcterms:created>
  <dcterms:modified xsi:type="dcterms:W3CDTF">2023-07-13T05:48:01Z</dcterms:modified>
</cp:coreProperties>
</file>