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6-関数練習\"/>
    </mc:Choice>
  </mc:AlternateContent>
  <xr:revisionPtr revIDLastSave="0" documentId="13_ncr:1_{74D9C9C5-D901-47C3-BA0D-BA506C906859}" xr6:coauthVersionLast="47" xr6:coauthVersionMax="47" xr10:uidLastSave="{00000000-0000-0000-0000-000000000000}"/>
  <bookViews>
    <workbookView xWindow="1164" yWindow="60" windowWidth="20472" windowHeight="12720" xr2:uid="{242BA3B6-92F7-4F05-9435-03A2969202C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3" i="1" l="1"/>
  <c r="C93" i="1"/>
  <c r="G92" i="1"/>
  <c r="C92" i="1"/>
  <c r="G91" i="1"/>
  <c r="C91" i="1"/>
  <c r="G90" i="1"/>
  <c r="C90" i="1"/>
  <c r="G89" i="1"/>
  <c r="C89" i="1"/>
  <c r="G88" i="1"/>
  <c r="C88" i="1"/>
  <c r="G87" i="1"/>
  <c r="C87" i="1"/>
  <c r="G86" i="1"/>
  <c r="C86" i="1"/>
  <c r="G85" i="1"/>
  <c r="C85" i="1"/>
  <c r="E82" i="1"/>
  <c r="E81" i="1"/>
  <c r="E80" i="1"/>
  <c r="F53" i="1"/>
  <c r="F44" i="1"/>
  <c r="F34" i="1"/>
  <c r="F29" i="1"/>
  <c r="F2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  <author>Beginners-Site</author>
  </authors>
  <commentList>
    <comment ref="F24" authorId="0" shapeId="0" xr:uid="{C393A01A-1798-416F-A73F-1A23BBABD95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39"/>
            <rFont val="ＭＳ Ｐゴシック"/>
            <family val="3"/>
            <charset val="128"/>
          </rPr>
          <t>L23:L42</t>
        </r>
        <r>
          <rPr>
            <b/>
            <sz val="14"/>
            <color indexed="81"/>
            <rFont val="ＭＳ Ｐゴシック"/>
            <family val="3"/>
            <charset val="128"/>
          </rPr>
          <t>,L23,</t>
        </r>
        <r>
          <rPr>
            <b/>
            <sz val="14"/>
            <color indexed="57"/>
            <rFont val="ＭＳ Ｐゴシック"/>
            <family val="3"/>
            <charset val="128"/>
          </rPr>
          <t>O23:O42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29" authorId="0" shapeId="0" xr:uid="{8D7F37C6-A3DF-440C-80A9-86F3CAE2B4D5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39"/>
            <rFont val="ＭＳ Ｐゴシック"/>
            <family val="3"/>
            <charset val="128"/>
          </rPr>
          <t>L23:L42</t>
        </r>
        <r>
          <rPr>
            <b/>
            <sz val="14"/>
            <color indexed="81"/>
            <rFont val="ＭＳ Ｐゴシック"/>
            <family val="3"/>
            <charset val="128"/>
          </rPr>
          <t>,L29)</t>
        </r>
      </text>
    </comment>
    <comment ref="F34" authorId="0" shapeId="0" xr:uid="{83B05641-4C10-45A9-AA15-8427B5622D06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39"/>
            <rFont val="ＭＳ Ｐゴシック"/>
            <family val="3"/>
            <charset val="128"/>
          </rPr>
          <t>K22:O42</t>
        </r>
        <r>
          <rPr>
            <b/>
            <sz val="14"/>
            <color indexed="81"/>
            <rFont val="ＭＳ Ｐゴシック"/>
            <family val="3"/>
            <charset val="128"/>
          </rPr>
          <t>,O22,</t>
        </r>
        <r>
          <rPr>
            <b/>
            <sz val="14"/>
            <color indexed="60"/>
            <rFont val="ＭＳ Ｐゴシック"/>
            <family val="3"/>
            <charset val="128"/>
          </rPr>
          <t>E38:F39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44" authorId="0" shapeId="0" xr:uid="{CFF93940-4CCA-4E7A-9F2E-1053E7949CD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DAVERAGE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25"/>
            <rFont val="ＭＳ Ｐゴシック"/>
            <family val="3"/>
            <charset val="128"/>
          </rPr>
          <t>K22:O42</t>
        </r>
        <r>
          <rPr>
            <b/>
            <sz val="14"/>
            <color indexed="81"/>
            <rFont val="ＭＳ Ｐゴシック"/>
            <family val="3"/>
            <charset val="128"/>
          </rPr>
          <t>,O22,</t>
        </r>
        <r>
          <rPr>
            <b/>
            <sz val="14"/>
            <color indexed="60"/>
            <rFont val="ＭＳ Ｐゴシック"/>
            <family val="3"/>
            <charset val="128"/>
          </rPr>
          <t>E47:F48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53" authorId="0" shapeId="0" xr:uid="{0F3312F0-4BFF-4566-927A-EF41116EB233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25"/>
            <rFont val="ＭＳ Ｐゴシック"/>
            <family val="3"/>
            <charset val="128"/>
          </rPr>
          <t>K22:O42</t>
        </r>
        <r>
          <rPr>
            <b/>
            <sz val="14"/>
            <color indexed="81"/>
            <rFont val="ＭＳ Ｐゴシック"/>
            <family val="3"/>
            <charset val="128"/>
          </rPr>
          <t>,O22,</t>
        </r>
        <r>
          <rPr>
            <b/>
            <sz val="14"/>
            <color indexed="60"/>
            <rFont val="ＭＳ Ｐゴシック"/>
            <family val="3"/>
            <charset val="128"/>
          </rPr>
          <t>E56:F57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E80" authorId="1" shapeId="0" xr:uid="{B20DD6BE-68F3-426C-8942-4558E112F4DE}">
      <text>
        <r>
          <rPr>
            <b/>
            <sz val="14"/>
            <color indexed="81"/>
            <rFont val="MS P ゴシック"/>
            <family val="3"/>
            <charset val="128"/>
          </rPr>
          <t>=</t>
        </r>
        <r>
          <rPr>
            <b/>
            <sz val="14"/>
            <color indexed="10"/>
            <rFont val="MS P ゴシック"/>
            <family val="3"/>
            <charset val="128"/>
          </rPr>
          <t>SMALL</t>
        </r>
        <r>
          <rPr>
            <b/>
            <sz val="14"/>
            <color indexed="81"/>
            <rFont val="MS P ゴシック"/>
            <family val="3"/>
            <charset val="128"/>
          </rPr>
          <t>(</t>
        </r>
        <r>
          <rPr>
            <b/>
            <sz val="14"/>
            <color indexed="12"/>
            <rFont val="MS P ゴシック"/>
            <family val="3"/>
            <charset val="128"/>
          </rPr>
          <t>$E$85:$E$93</t>
        </r>
        <r>
          <rPr>
            <b/>
            <sz val="14"/>
            <color indexed="81"/>
            <rFont val="MS P ゴシック"/>
            <family val="3"/>
            <charset val="128"/>
          </rPr>
          <t>,</t>
        </r>
        <r>
          <rPr>
            <b/>
            <sz val="16"/>
            <color indexed="10"/>
            <rFont val="MS P ゴシック"/>
            <family val="3"/>
            <charset val="128"/>
          </rPr>
          <t>1</t>
        </r>
        <r>
          <rPr>
            <b/>
            <sz val="14"/>
            <color indexed="81"/>
            <rFont val="MS P ゴシック"/>
            <family val="3"/>
            <charset val="128"/>
          </rPr>
          <t>)</t>
        </r>
      </text>
    </comment>
    <comment ref="C85" authorId="0" shapeId="0" xr:uid="{FF8C12D8-29B4-46BC-A6A8-67E4AFDB722E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(E85,</t>
        </r>
        <r>
          <rPr>
            <b/>
            <sz val="14"/>
            <color indexed="39"/>
            <rFont val="ＭＳ Ｐゴシック"/>
            <family val="3"/>
            <charset val="128"/>
          </rPr>
          <t>$E$85:$E$93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10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G85" authorId="0" shapeId="0" xr:uid="{138B5B4A-863E-4FF7-A516-5D4927F5015C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81"/>
            <rFont val="ＭＳ Ｐゴシック"/>
            <family val="3"/>
            <charset val="128"/>
          </rPr>
          <t>E85</t>
        </r>
        <r>
          <rPr>
            <b/>
            <sz val="16"/>
            <color indexed="12"/>
            <rFont val="ＭＳ Ｐゴシック"/>
            <family val="3"/>
            <charset val="128"/>
          </rPr>
          <t>&lt;72</t>
        </r>
        <r>
          <rPr>
            <b/>
            <sz val="14"/>
            <color indexed="81"/>
            <rFont val="ＭＳ Ｐゴシック"/>
            <family val="3"/>
            <charset val="128"/>
          </rPr>
          <t>,"予選通過","")</t>
        </r>
      </text>
    </comment>
  </commentList>
</comments>
</file>

<file path=xl/sharedStrings.xml><?xml version="1.0" encoding="utf-8"?>
<sst xmlns="http://schemas.openxmlformats.org/spreadsheetml/2006/main" count="175" uniqueCount="84">
  <si>
    <t>Copyright(c) Beginners Site All right reserved 2023/5/12</t>
    <phoneticPr fontId="4"/>
  </si>
  <si>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</si>
  <si>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右の表について、以下の設問に従い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ヒョウ</t>
    </rPh>
    <rPh sb="8" eb="10">
      <t>イカ</t>
    </rPh>
    <rPh sb="11" eb="13">
      <t>セツモン</t>
    </rPh>
    <rPh sb="14" eb="15">
      <t>シタガ</t>
    </rPh>
    <rPh sb="18" eb="20">
      <t>ケイサン</t>
    </rPh>
    <rPh sb="20" eb="21">
      <t>シキ</t>
    </rPh>
    <rPh sb="22" eb="24">
      <t>セッテイ</t>
    </rPh>
    <phoneticPr fontId="4"/>
  </si>
  <si>
    <t>※「検索条件」は検索文字のあるセルをクリックしましょう。（文字を入力しても可）</t>
    <rPh sb="2" eb="4">
      <t>ケンサク</t>
    </rPh>
    <rPh sb="4" eb="6">
      <t>ジョウケン</t>
    </rPh>
    <rPh sb="8" eb="10">
      <t>ケンサク</t>
    </rPh>
    <rPh sb="10" eb="12">
      <t>モジ</t>
    </rPh>
    <rPh sb="29" eb="31">
      <t>モジ</t>
    </rPh>
    <rPh sb="32" eb="34">
      <t>ニュウリョク</t>
    </rPh>
    <rPh sb="37" eb="38">
      <t>カ</t>
    </rPh>
    <phoneticPr fontId="4"/>
  </si>
  <si>
    <t>会員番号</t>
    <rPh sb="0" eb="2">
      <t>カイイン</t>
    </rPh>
    <rPh sb="2" eb="4">
      <t>バンゴウ</t>
    </rPh>
    <phoneticPr fontId="4"/>
  </si>
  <si>
    <t>性別</t>
    <rPh sb="0" eb="2">
      <t>セイベツ</t>
    </rPh>
    <phoneticPr fontId="4"/>
  </si>
  <si>
    <t>住所</t>
    <rPh sb="0" eb="2">
      <t>ジュウショ</t>
    </rPh>
    <phoneticPr fontId="4"/>
  </si>
  <si>
    <t>誕生日</t>
    <rPh sb="0" eb="3">
      <t>タンジョウビ</t>
    </rPh>
    <phoneticPr fontId="4"/>
  </si>
  <si>
    <t>販売額</t>
    <rPh sb="0" eb="2">
      <t>ハンバイ</t>
    </rPh>
    <rPh sb="2" eb="3">
      <t>ガク</t>
    </rPh>
    <phoneticPr fontId="4"/>
  </si>
  <si>
    <t>（問題１）</t>
    <rPh sb="1" eb="3">
      <t>モンダイ</t>
    </rPh>
    <phoneticPr fontId="4"/>
  </si>
  <si>
    <r>
      <t>男性</t>
    </r>
    <r>
      <rPr>
        <sz val="12"/>
        <color theme="1"/>
        <rFont val="ＭＳ Ｐゴシック"/>
        <family val="3"/>
        <charset val="128"/>
      </rPr>
      <t>の</t>
    </r>
    <r>
      <rPr>
        <sz val="12"/>
        <color indexed="17"/>
        <rFont val="ＭＳ Ｐゴシック"/>
        <family val="3"/>
        <charset val="128"/>
      </rPr>
      <t>売上合計</t>
    </r>
    <r>
      <rPr>
        <sz val="12"/>
        <color theme="1"/>
        <rFont val="ＭＳ Ｐゴシック"/>
        <family val="3"/>
        <charset val="128"/>
      </rPr>
      <t>は？</t>
    </r>
    <rPh sb="0" eb="2">
      <t>ダンセイ</t>
    </rPh>
    <rPh sb="3" eb="5">
      <t>ウリアゲ</t>
    </rPh>
    <rPh sb="5" eb="7">
      <t>ゴウケイ</t>
    </rPh>
    <phoneticPr fontId="4"/>
  </si>
  <si>
    <t>１</t>
    <phoneticPr fontId="4"/>
  </si>
  <si>
    <t>男</t>
    <rPh sb="0" eb="1">
      <t>オトコ</t>
    </rPh>
    <phoneticPr fontId="4"/>
  </si>
  <si>
    <t>神奈川県</t>
  </si>
  <si>
    <t>答</t>
    <rPh sb="0" eb="1">
      <t>コタエ</t>
    </rPh>
    <phoneticPr fontId="4"/>
  </si>
  <si>
    <t>２</t>
    <phoneticPr fontId="4"/>
  </si>
  <si>
    <t>女</t>
    <rPh sb="0" eb="1">
      <t>オンナ</t>
    </rPh>
    <phoneticPr fontId="4"/>
  </si>
  <si>
    <t>東京都</t>
  </si>
  <si>
    <r>
      <t>（</t>
    </r>
    <r>
      <rPr>
        <b/>
        <sz val="12"/>
        <color theme="1"/>
        <rFont val="ＭＳ Ｐゴシック"/>
        <family val="3"/>
        <charset val="128"/>
      </rPr>
      <t>ＳＵＭＩＦ</t>
    </r>
    <r>
      <rPr>
        <sz val="12"/>
        <color theme="1"/>
        <rFont val="ＭＳ Ｐゴシック"/>
        <family val="3"/>
        <charset val="128"/>
      </rPr>
      <t>＝数学／三角）</t>
    </r>
    <rPh sb="7" eb="9">
      <t>スウガク</t>
    </rPh>
    <rPh sb="10" eb="12">
      <t>サンカク</t>
    </rPh>
    <phoneticPr fontId="4"/>
  </si>
  <si>
    <t>３</t>
  </si>
  <si>
    <t>千葉県</t>
  </si>
  <si>
    <t>４</t>
  </si>
  <si>
    <t>５</t>
  </si>
  <si>
    <t>（問題２）</t>
    <rPh sb="1" eb="3">
      <t>モンダイ</t>
    </rPh>
    <phoneticPr fontId="4"/>
  </si>
  <si>
    <r>
      <t>女性</t>
    </r>
    <r>
      <rPr>
        <sz val="12"/>
        <color theme="1"/>
        <rFont val="ＭＳ Ｐゴシック"/>
        <family val="3"/>
        <charset val="128"/>
      </rPr>
      <t>の</t>
    </r>
    <r>
      <rPr>
        <sz val="12"/>
        <color indexed="17"/>
        <rFont val="ＭＳ Ｐゴシック"/>
        <family val="3"/>
        <charset val="128"/>
      </rPr>
      <t>人数</t>
    </r>
    <r>
      <rPr>
        <sz val="12"/>
        <color theme="1"/>
        <rFont val="ＭＳ Ｐゴシック"/>
        <family val="3"/>
        <charset val="128"/>
      </rPr>
      <t>は？</t>
    </r>
    <rPh sb="0" eb="2">
      <t>ジョセイ</t>
    </rPh>
    <rPh sb="3" eb="5">
      <t>ニンズウ</t>
    </rPh>
    <phoneticPr fontId="4"/>
  </si>
  <si>
    <t>６</t>
  </si>
  <si>
    <t>７</t>
  </si>
  <si>
    <r>
      <t>（</t>
    </r>
    <r>
      <rPr>
        <b/>
        <sz val="12"/>
        <color theme="1"/>
        <rFont val="ＭＳ Ｐゴシック"/>
        <family val="3"/>
        <charset val="128"/>
      </rPr>
      <t>ＣＯＵＮＴＩＦ</t>
    </r>
    <r>
      <rPr>
        <sz val="12"/>
        <color theme="1"/>
        <rFont val="ＭＳ Ｐゴシック"/>
        <family val="3"/>
        <charset val="128"/>
      </rPr>
      <t>＝統計）</t>
    </r>
    <rPh sb="9" eb="11">
      <t>トウケイ</t>
    </rPh>
    <phoneticPr fontId="4"/>
  </si>
  <si>
    <t>８</t>
  </si>
  <si>
    <t>９</t>
  </si>
  <si>
    <t>（問題３）</t>
    <rPh sb="1" eb="3">
      <t>モンダイ</t>
    </rPh>
    <phoneticPr fontId="4"/>
  </si>
  <si>
    <r>
      <t>東京都</t>
    </r>
    <r>
      <rPr>
        <sz val="12"/>
        <color theme="1"/>
        <rFont val="ＭＳ Ｐゴシック"/>
        <family val="3"/>
        <charset val="128"/>
      </rPr>
      <t>に住む、</t>
    </r>
    <r>
      <rPr>
        <b/>
        <sz val="12"/>
        <rFont val="ＭＳ Ｐゴシック"/>
        <family val="3"/>
        <charset val="128"/>
      </rPr>
      <t>女性</t>
    </r>
    <r>
      <rPr>
        <sz val="12"/>
        <rFont val="ＭＳ Ｐゴシック"/>
        <family val="3"/>
        <charset val="128"/>
      </rPr>
      <t>の</t>
    </r>
    <r>
      <rPr>
        <b/>
        <sz val="12"/>
        <color rgb="FFFF0000"/>
        <rFont val="ＭＳ Ｐゴシック"/>
        <family val="3"/>
        <charset val="128"/>
      </rPr>
      <t>販売額合計</t>
    </r>
    <r>
      <rPr>
        <sz val="12"/>
        <color theme="1"/>
        <rFont val="ＭＳ Ｐゴシック"/>
        <family val="3"/>
        <charset val="128"/>
      </rPr>
      <t>は？</t>
    </r>
    <rPh sb="0" eb="3">
      <t>トウキョウト</t>
    </rPh>
    <rPh sb="4" eb="5">
      <t>ス</t>
    </rPh>
    <rPh sb="7" eb="9">
      <t>ジョセイ</t>
    </rPh>
    <rPh sb="10" eb="12">
      <t>ハンバイ</t>
    </rPh>
    <rPh sb="12" eb="13">
      <t>ガク</t>
    </rPh>
    <rPh sb="13" eb="15">
      <t>ゴウケイ</t>
    </rPh>
    <phoneticPr fontId="4"/>
  </si>
  <si>
    <t>１０</t>
  </si>
  <si>
    <r>
      <t>（</t>
    </r>
    <r>
      <rPr>
        <b/>
        <sz val="12"/>
        <color theme="1"/>
        <rFont val="ＭＳ Ｐゴシック"/>
        <family val="3"/>
        <charset val="128"/>
      </rPr>
      <t>ＤＳＵＭ</t>
    </r>
    <r>
      <rPr>
        <sz val="12"/>
        <color theme="1"/>
        <rFont val="ＭＳ Ｐゴシック"/>
        <family val="3"/>
        <charset val="128"/>
      </rPr>
      <t>＝データベース）</t>
    </r>
    <phoneticPr fontId="4"/>
  </si>
  <si>
    <t>１１</t>
  </si>
  <si>
    <t>１２</t>
  </si>
  <si>
    <t>１３</t>
  </si>
  <si>
    <t>１４</t>
  </si>
  <si>
    <t>この条件を指定する表が大切です。</t>
    <rPh sb="2" eb="4">
      <t>ジョウケン</t>
    </rPh>
    <rPh sb="5" eb="7">
      <t>シテイ</t>
    </rPh>
    <rPh sb="9" eb="10">
      <t>ヒョウ</t>
    </rPh>
    <rPh sb="11" eb="13">
      <t>タイセツ</t>
    </rPh>
    <phoneticPr fontId="4"/>
  </si>
  <si>
    <t>１５</t>
  </si>
  <si>
    <t>条件表</t>
    <rPh sb="0" eb="2">
      <t>ジョウケン</t>
    </rPh>
    <rPh sb="2" eb="3">
      <t>ヒョウ</t>
    </rPh>
    <phoneticPr fontId="4"/>
  </si>
  <si>
    <t>→</t>
    <phoneticPr fontId="4"/>
  </si>
  <si>
    <t>１６</t>
  </si>
  <si>
    <t>東京都</t>
    <rPh sb="0" eb="3">
      <t>トウキョウト</t>
    </rPh>
    <phoneticPr fontId="4"/>
  </si>
  <si>
    <t>１７</t>
  </si>
  <si>
    <r>
      <t>必ず、表のデータと</t>
    </r>
    <r>
      <rPr>
        <b/>
        <sz val="12"/>
        <rFont val="ＭＳ Ｐゴシック"/>
        <family val="3"/>
        <charset val="128"/>
      </rPr>
      <t>同一の文字列を使用</t>
    </r>
    <r>
      <rPr>
        <sz val="12"/>
        <color theme="1"/>
        <rFont val="ＭＳ Ｐゴシック"/>
        <family val="3"/>
        <charset val="128"/>
      </rPr>
      <t>！</t>
    </r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4"/>
  </si>
  <si>
    <t>１８</t>
  </si>
  <si>
    <t>１９</t>
  </si>
  <si>
    <t>（問題４）</t>
    <rPh sb="1" eb="3">
      <t>モンダイ</t>
    </rPh>
    <phoneticPr fontId="4"/>
  </si>
  <si>
    <r>
      <t>千葉県</t>
    </r>
    <r>
      <rPr>
        <sz val="12"/>
        <color theme="1"/>
        <rFont val="ＭＳ Ｐゴシック"/>
        <family val="3"/>
        <charset val="128"/>
      </rPr>
      <t>に住む、</t>
    </r>
    <r>
      <rPr>
        <b/>
        <sz val="12"/>
        <rFont val="ＭＳ Ｐゴシック"/>
        <family val="3"/>
        <charset val="128"/>
      </rPr>
      <t>女性</t>
    </r>
    <r>
      <rPr>
        <sz val="12"/>
        <rFont val="ＭＳ Ｐゴシック"/>
        <family val="3"/>
        <charset val="128"/>
      </rPr>
      <t>の</t>
    </r>
    <r>
      <rPr>
        <b/>
        <sz val="12"/>
        <color rgb="FFFF0000"/>
        <rFont val="ＭＳ Ｐゴシック"/>
        <family val="3"/>
        <charset val="128"/>
      </rPr>
      <t>平均販売額</t>
    </r>
    <r>
      <rPr>
        <sz val="12"/>
        <color theme="1"/>
        <rFont val="ＭＳ Ｐゴシック"/>
        <family val="3"/>
        <charset val="128"/>
      </rPr>
      <t>は？</t>
    </r>
    <rPh sb="0" eb="3">
      <t>チバケン</t>
    </rPh>
    <rPh sb="4" eb="5">
      <t>ス</t>
    </rPh>
    <rPh sb="7" eb="9">
      <t>ジョセイ</t>
    </rPh>
    <rPh sb="10" eb="12">
      <t>ヘイキン</t>
    </rPh>
    <rPh sb="12" eb="14">
      <t>ハンバイ</t>
    </rPh>
    <rPh sb="14" eb="15">
      <t>ガク</t>
    </rPh>
    <phoneticPr fontId="4"/>
  </si>
  <si>
    <t>２０</t>
  </si>
  <si>
    <t>千葉県</t>
    <rPh sb="0" eb="3">
      <t>チバケン</t>
    </rPh>
    <phoneticPr fontId="4"/>
  </si>
  <si>
    <t>（問題５）</t>
    <rPh sb="1" eb="3">
      <t>モンダイ</t>
    </rPh>
    <phoneticPr fontId="4"/>
  </si>
  <si>
    <r>
      <t>神奈川県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rFont val="ＭＳ Ｐゴシック"/>
        <family val="3"/>
        <charset val="128"/>
      </rPr>
      <t>１０万以上</t>
    </r>
    <r>
      <rPr>
        <sz val="12"/>
        <rFont val="ＭＳ Ｐゴシック"/>
        <family val="3"/>
        <charset val="128"/>
      </rPr>
      <t>の</t>
    </r>
    <r>
      <rPr>
        <b/>
        <sz val="12"/>
        <color rgb="FFFF0000"/>
        <rFont val="ＭＳ Ｐゴシック"/>
        <family val="3"/>
        <charset val="128"/>
      </rPr>
      <t>販売額合計</t>
    </r>
    <r>
      <rPr>
        <sz val="12"/>
        <color theme="1"/>
        <rFont val="ＭＳ Ｐゴシック"/>
        <family val="3"/>
        <charset val="128"/>
      </rPr>
      <t>は？</t>
    </r>
    <rPh sb="0" eb="4">
      <t>カナガワケン</t>
    </rPh>
    <rPh sb="7" eb="8">
      <t>マン</t>
    </rPh>
    <rPh sb="8" eb="10">
      <t>イジョウ</t>
    </rPh>
    <rPh sb="11" eb="13">
      <t>ハンバイ</t>
    </rPh>
    <rPh sb="13" eb="14">
      <t>ガク</t>
    </rPh>
    <rPh sb="14" eb="16">
      <t>ゴウケイ</t>
    </rPh>
    <phoneticPr fontId="4"/>
  </si>
  <si>
    <t>神奈川県</t>
    <rPh sb="0" eb="4">
      <t>カナガワケン</t>
    </rPh>
    <phoneticPr fontId="4"/>
  </si>
  <si>
    <t>&gt;=100000</t>
    <phoneticPr fontId="4"/>
  </si>
  <si>
    <t>左のように作成してみましょう</t>
  </si>
  <si>
    <t>順位を設定しましょう。</t>
    <rPh sb="0" eb="2">
      <t>ジュンイ</t>
    </rPh>
    <rPh sb="3" eb="5">
      <t>セッテイ</t>
    </rPh>
    <phoneticPr fontId="4"/>
  </si>
  <si>
    <r>
      <t>「判定」欄で、ｽｺｱｰが</t>
    </r>
    <r>
      <rPr>
        <b/>
        <sz val="12"/>
        <color theme="1"/>
        <rFont val="ＭＳ Ｐゴシック"/>
        <family val="3"/>
        <charset val="128"/>
      </rPr>
      <t>７２未満</t>
    </r>
    <r>
      <rPr>
        <sz val="12"/>
        <color theme="1"/>
        <rFont val="ＭＳ Ｐゴシック"/>
        <family val="3"/>
        <charset val="128"/>
      </rPr>
      <t>を「</t>
    </r>
    <r>
      <rPr>
        <b/>
        <sz val="12"/>
        <color theme="1"/>
        <rFont val="ＭＳ Ｐゴシック"/>
        <family val="3"/>
        <charset val="128"/>
      </rPr>
      <t>予選通過</t>
    </r>
    <r>
      <rPr>
        <sz val="12"/>
        <color theme="1"/>
        <rFont val="ＭＳ Ｐゴシック"/>
        <family val="3"/>
        <charset val="128"/>
      </rPr>
      <t>」と判定しましょう。</t>
    </r>
    <rPh sb="1" eb="3">
      <t>ハンテイ</t>
    </rPh>
    <rPh sb="4" eb="5">
      <t>ラン</t>
    </rPh>
    <rPh sb="14" eb="16">
      <t>ミマン</t>
    </rPh>
    <rPh sb="18" eb="20">
      <t>ヨセン</t>
    </rPh>
    <rPh sb="20" eb="22">
      <t>ツウカ</t>
    </rPh>
    <rPh sb="24" eb="26">
      <t>ハンテイ</t>
    </rPh>
    <phoneticPr fontId="4"/>
  </si>
  <si>
    <r>
      <t>（</t>
    </r>
    <r>
      <rPr>
        <b/>
        <sz val="12"/>
        <color theme="1"/>
        <rFont val="ＭＳ Ｐゴシック"/>
        <family val="3"/>
        <charset val="128"/>
      </rPr>
      <t>ＩＦ関数</t>
    </r>
    <r>
      <rPr>
        <sz val="12"/>
        <color theme="1"/>
        <rFont val="ＭＳ Ｐゴシック"/>
        <family val="3"/>
        <charset val="128"/>
      </rPr>
      <t>＝論理）</t>
    </r>
    <rPh sb="3" eb="5">
      <t>カンスウ</t>
    </rPh>
    <rPh sb="6" eb="8">
      <t>ロンリ</t>
    </rPh>
    <phoneticPr fontId="4"/>
  </si>
  <si>
    <r>
      <t>スコアーが</t>
    </r>
    <r>
      <rPr>
        <b/>
        <sz val="12"/>
        <color rgb="FFFF0000"/>
        <rFont val="ＭＳ Ｐゴシック"/>
        <family val="3"/>
        <charset val="128"/>
      </rPr>
      <t>「７２」以上</t>
    </r>
    <r>
      <rPr>
        <sz val="12"/>
        <rFont val="ＭＳ Ｐゴシック"/>
        <family val="3"/>
        <charset val="128"/>
      </rPr>
      <t>を</t>
    </r>
    <r>
      <rPr>
        <sz val="12"/>
        <color rgb="FFFF0000"/>
        <rFont val="ＭＳ Ｐゴシック"/>
        <family val="3"/>
        <charset val="128"/>
      </rPr>
      <t>赤文字</t>
    </r>
    <r>
      <rPr>
        <sz val="12"/>
        <rFont val="ＭＳ Ｐゴシック"/>
        <family val="3"/>
        <charset val="128"/>
      </rPr>
      <t>で識別しましょう</t>
    </r>
    <r>
      <rPr>
        <sz val="12"/>
        <color theme="1"/>
        <rFont val="ＭＳ Ｐゴシック"/>
        <family val="3"/>
        <charset val="128"/>
      </rPr>
      <t>。</t>
    </r>
    <rPh sb="9" eb="11">
      <t>イジョウ</t>
    </rPh>
    <rPh sb="12" eb="13">
      <t>アカ</t>
    </rPh>
    <rPh sb="13" eb="15">
      <t>モジ</t>
    </rPh>
    <rPh sb="16" eb="18">
      <t>シキベツ</t>
    </rPh>
    <phoneticPr fontId="4"/>
  </si>
  <si>
    <r>
      <t>｛</t>
    </r>
    <r>
      <rPr>
        <b/>
        <sz val="12"/>
        <color theme="1"/>
        <rFont val="ＭＳ Ｐゴシック"/>
        <family val="3"/>
        <charset val="128"/>
      </rPr>
      <t>条件付き書式</t>
    </r>
    <r>
      <rPr>
        <sz val="12"/>
        <color theme="1"/>
        <rFont val="ＭＳ Ｐゴシック"/>
        <family val="3"/>
        <charset val="128"/>
      </rPr>
      <t>｝</t>
    </r>
    <rPh sb="1" eb="4">
      <t>ジョウケンツ</t>
    </rPh>
    <rPh sb="5" eb="7">
      <t>ショシキ</t>
    </rPh>
    <phoneticPr fontId="4"/>
  </si>
  <si>
    <t>以下の順位のスコアーを設定しましょう。</t>
    <rPh sb="0" eb="2">
      <t>イカ</t>
    </rPh>
    <rPh sb="3" eb="5">
      <t>ジュンイ</t>
    </rPh>
    <rPh sb="11" eb="13">
      <t>セッテイ</t>
    </rPh>
    <phoneticPr fontId="4"/>
  </si>
  <si>
    <r>
      <t>（</t>
    </r>
    <r>
      <rPr>
        <b/>
        <sz val="12"/>
        <color theme="1"/>
        <rFont val="ＭＳ Ｐゴシック"/>
        <family val="3"/>
        <charset val="128"/>
      </rPr>
      <t>ＳＭＡＬＬ関数</t>
    </r>
    <r>
      <rPr>
        <sz val="12"/>
        <color theme="1"/>
        <rFont val="ＭＳ Ｐゴシック"/>
        <family val="3"/>
        <charset val="128"/>
      </rPr>
      <t>＝統計）</t>
    </r>
    <rPh sb="6" eb="8">
      <t>カンスウ</t>
    </rPh>
    <rPh sb="9" eb="11">
      <t>トウケイ</t>
    </rPh>
    <phoneticPr fontId="4"/>
  </si>
  <si>
    <t>順位</t>
    <rPh sb="0" eb="2">
      <t>ジュンイ</t>
    </rPh>
    <phoneticPr fontId="4"/>
  </si>
  <si>
    <t>スコアー</t>
    <phoneticPr fontId="4"/>
  </si>
  <si>
    <r>
      <t>=SMALL($E$85:$E$93,</t>
    </r>
    <r>
      <rPr>
        <b/>
        <sz val="12"/>
        <color rgb="FFFF0000"/>
        <rFont val="ＭＳ Ｐゴシック"/>
        <family val="3"/>
        <charset val="128"/>
      </rPr>
      <t>1</t>
    </r>
    <r>
      <rPr>
        <sz val="12"/>
        <color theme="1"/>
        <rFont val="ＭＳ Ｐゴシック"/>
        <family val="3"/>
        <charset val="128"/>
      </rPr>
      <t>)</t>
    </r>
    <phoneticPr fontId="4"/>
  </si>
  <si>
    <r>
      <t>=SMALL($E$85:$E$93,</t>
    </r>
    <r>
      <rPr>
        <b/>
        <sz val="12"/>
        <color rgb="FFFF0000"/>
        <rFont val="ＭＳ Ｐゴシック"/>
        <family val="3"/>
        <charset val="128"/>
      </rPr>
      <t>2</t>
    </r>
    <r>
      <rPr>
        <sz val="12"/>
        <color theme="1"/>
        <rFont val="ＭＳ Ｐゴシック"/>
        <family val="3"/>
        <charset val="128"/>
      </rPr>
      <t>)</t>
    </r>
    <phoneticPr fontId="3"/>
  </si>
  <si>
    <r>
      <t>=SMALL($E$85:$E$93,</t>
    </r>
    <r>
      <rPr>
        <b/>
        <sz val="12"/>
        <color rgb="FFFF0000"/>
        <rFont val="ＭＳ Ｐゴシック"/>
        <family val="3"/>
        <charset val="128"/>
      </rPr>
      <t>3</t>
    </r>
    <r>
      <rPr>
        <sz val="12"/>
        <color theme="1"/>
        <rFont val="ＭＳ Ｐゴシック"/>
        <family val="3"/>
        <charset val="128"/>
      </rPr>
      <t>)</t>
    </r>
    <phoneticPr fontId="3"/>
  </si>
  <si>
    <t>名前</t>
    <rPh sb="0" eb="2">
      <t>ナマエ</t>
    </rPh>
    <phoneticPr fontId="4"/>
  </si>
  <si>
    <t>料金</t>
    <rPh sb="0" eb="2">
      <t>リョウキン</t>
    </rPh>
    <phoneticPr fontId="4"/>
  </si>
  <si>
    <t>判定</t>
    <rPh sb="0" eb="2">
      <t>ハンテイ</t>
    </rPh>
    <phoneticPr fontId="4"/>
  </si>
  <si>
    <t>長嶋</t>
    <rPh sb="0" eb="2">
      <t>ナガシマ</t>
    </rPh>
    <phoneticPr fontId="4"/>
  </si>
  <si>
    <t>金田</t>
    <rPh sb="0" eb="2">
      <t>カネダ</t>
    </rPh>
    <phoneticPr fontId="4"/>
  </si>
  <si>
    <t>田淵</t>
    <rPh sb="0" eb="2">
      <t>タブチ</t>
    </rPh>
    <phoneticPr fontId="4"/>
  </si>
  <si>
    <t>江夏</t>
    <rPh sb="0" eb="2">
      <t>エナツ</t>
    </rPh>
    <phoneticPr fontId="4"/>
  </si>
  <si>
    <t>松井</t>
    <rPh sb="0" eb="2">
      <t>マツイ</t>
    </rPh>
    <phoneticPr fontId="4"/>
  </si>
  <si>
    <t>高橋</t>
    <rPh sb="0" eb="2">
      <t>タカハシ</t>
    </rPh>
    <phoneticPr fontId="4"/>
  </si>
  <si>
    <t>掛布</t>
    <rPh sb="0" eb="1">
      <t>カケ</t>
    </rPh>
    <rPh sb="1" eb="2">
      <t>フ</t>
    </rPh>
    <phoneticPr fontId="4"/>
  </si>
  <si>
    <t>江藤</t>
    <rPh sb="0" eb="2">
      <t>エトウ</t>
    </rPh>
    <phoneticPr fontId="4"/>
  </si>
  <si>
    <t>清原</t>
    <rPh sb="0" eb="2">
      <t>キヨハラ</t>
    </rPh>
    <phoneticPr fontId="4"/>
  </si>
  <si>
    <r>
      <t>（</t>
    </r>
    <r>
      <rPr>
        <b/>
        <sz val="12"/>
        <color theme="1"/>
        <rFont val="ＭＳ Ｐゴシック"/>
        <family val="3"/>
        <charset val="128"/>
      </rPr>
      <t>ＲＡＮＫ.EQ</t>
    </r>
    <r>
      <rPr>
        <sz val="12"/>
        <color theme="1"/>
        <rFont val="ＭＳ Ｐゴシック"/>
        <family val="3"/>
        <charset val="128"/>
      </rPr>
      <t>関数＝統計）</t>
    </r>
    <rPh sb="8" eb="10">
      <t>カンスウ</t>
    </rPh>
    <rPh sb="11" eb="13">
      <t>トウケイ</t>
    </rPh>
    <phoneticPr fontId="4"/>
  </si>
  <si>
    <r>
      <rPr>
        <b/>
        <sz val="12"/>
        <color rgb="FFFF0000"/>
        <rFont val="ＭＳ Ｐゴシック"/>
        <family val="3"/>
        <charset val="128"/>
      </rPr>
      <t xml:space="preserve">（注意） </t>
    </r>
    <r>
      <rPr>
        <sz val="12"/>
        <color rgb="FFFF0000"/>
        <rFont val="ＭＳ Ｐゴシック"/>
        <family val="3"/>
        <charset val="128"/>
      </rPr>
      <t>ゴルフは</t>
    </r>
    <r>
      <rPr>
        <u/>
        <sz val="12"/>
        <color rgb="FFFF0000"/>
        <rFont val="ＭＳ Ｐゴシック"/>
        <family val="3"/>
        <charset val="128"/>
      </rPr>
      <t>スコアーが小さい方が上の順位</t>
    </r>
    <r>
      <rPr>
        <sz val="12"/>
        <color rgb="FFFF0000"/>
        <rFont val="ＭＳ Ｐゴシック"/>
        <family val="3"/>
        <charset val="128"/>
      </rPr>
      <t>です。</t>
    </r>
    <rPh sb="14" eb="15">
      <t>チイ</t>
    </rPh>
    <rPh sb="17" eb="18">
      <t>ホウ</t>
    </rPh>
    <rPh sb="19" eb="20">
      <t>ウエ</t>
    </rPh>
    <rPh sb="21" eb="23">
      <t>ジュンイ</t>
    </rPh>
    <phoneticPr fontId="4"/>
  </si>
  <si>
    <r>
      <t>以下の表について設問に従い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2">
      <t>イカ</t>
    </rPh>
    <rPh sb="3" eb="4">
      <t>ヒョウ</t>
    </rPh>
    <rPh sb="8" eb="10">
      <t>セツモン</t>
    </rPh>
    <rPh sb="11" eb="12">
      <t>シタガ</t>
    </rPh>
    <rPh sb="15" eb="17">
      <t>ケイサン</t>
    </rPh>
    <rPh sb="17" eb="18">
      <t>シキ</t>
    </rPh>
    <rPh sb="19" eb="21">
      <t>セッテイ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</si>
</sst>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#&quot;円&quot;"/>
    <numFmt numFmtId="177" formatCode="#,###&quot;個&quot;"/>
    <numFmt numFmtId="178" formatCode="yyyy&quot;年&quot;m&quot;月&quot;;@"/>
    <numFmt numFmtId="179" formatCode="0.0"/>
  </numFmts>
  <fonts count="38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18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indexed="4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u/>
      <sz val="12"/>
      <color rgb="FFFF000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  <font>
      <b/>
      <sz val="14"/>
      <color indexed="10"/>
      <name val="MS P ゴシック"/>
      <family val="3"/>
      <charset val="128"/>
    </font>
    <font>
      <b/>
      <sz val="14"/>
      <color indexed="12"/>
      <name val="MS P ゴシック"/>
      <family val="3"/>
      <charset val="128"/>
    </font>
    <font>
      <b/>
      <sz val="16"/>
      <color indexed="10"/>
      <name val="MS P ゴシック"/>
      <family val="3"/>
      <charset val="128"/>
    </font>
    <font>
      <b/>
      <sz val="18"/>
      <color indexed="10"/>
      <name val="ＭＳ Ｐゴシック"/>
      <family val="3"/>
      <charset val="128"/>
    </font>
    <font>
      <b/>
      <sz val="14"/>
      <color indexed="39"/>
      <name val="ＭＳ Ｐゴシック"/>
      <family val="3"/>
      <charset val="128"/>
    </font>
    <font>
      <b/>
      <sz val="14"/>
      <color indexed="57"/>
      <name val="ＭＳ Ｐゴシック"/>
      <family val="3"/>
      <charset val="128"/>
    </font>
    <font>
      <b/>
      <sz val="14"/>
      <color indexed="60"/>
      <name val="ＭＳ Ｐゴシック"/>
      <family val="3"/>
      <charset val="128"/>
    </font>
    <font>
      <b/>
      <sz val="14"/>
      <color indexed="25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auto="1"/>
      </top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rgb="FF0000FF"/>
      </left>
      <right style="thick">
        <color rgb="FF0000FF"/>
      </right>
      <top style="thick">
        <color rgb="FF0000FF"/>
      </top>
      <bottom/>
      <diagonal/>
    </border>
    <border>
      <left style="thick">
        <color rgb="FF0000FF"/>
      </left>
      <right style="thick">
        <color rgb="FF0000FF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/>
      <top style="hair">
        <color auto="1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 style="thick">
        <color rgb="FFC00000"/>
      </left>
      <right style="thin">
        <color indexed="64"/>
      </right>
      <top style="thick">
        <color rgb="FFC00000"/>
      </top>
      <bottom style="thin">
        <color indexed="64"/>
      </bottom>
      <diagonal/>
    </border>
    <border>
      <left style="thin">
        <color indexed="64"/>
      </left>
      <right style="thick">
        <color rgb="FFC00000"/>
      </right>
      <top style="thick">
        <color rgb="FFC00000"/>
      </top>
      <bottom style="thin">
        <color indexed="64"/>
      </bottom>
      <diagonal/>
    </border>
    <border>
      <left style="thick">
        <color rgb="FFC00000"/>
      </left>
      <right style="thin">
        <color indexed="64"/>
      </right>
      <top style="thin">
        <color indexed="64"/>
      </top>
      <bottom style="thick">
        <color rgb="FFC00000"/>
      </bottom>
      <diagonal/>
    </border>
    <border>
      <left style="thin">
        <color indexed="64"/>
      </left>
      <right style="thick">
        <color rgb="FFC00000"/>
      </right>
      <top style="thin">
        <color indexed="64"/>
      </top>
      <bottom style="thick">
        <color rgb="FFC00000"/>
      </bottom>
      <diagonal/>
    </border>
    <border>
      <left style="thick">
        <color rgb="FF9900CC"/>
      </left>
      <right style="thin">
        <color indexed="64"/>
      </right>
      <top style="thick">
        <color rgb="FF9900CC"/>
      </top>
      <bottom/>
      <diagonal/>
    </border>
    <border>
      <left style="thin">
        <color indexed="64"/>
      </left>
      <right style="thin">
        <color indexed="64"/>
      </right>
      <top style="thick">
        <color rgb="FF9900CC"/>
      </top>
      <bottom/>
      <diagonal/>
    </border>
    <border>
      <left style="thin">
        <color indexed="64"/>
      </left>
      <right style="thick">
        <color rgb="FF9900CC"/>
      </right>
      <top style="thick">
        <color rgb="FF9900CC"/>
      </top>
      <bottom/>
      <diagonal/>
    </border>
    <border>
      <left style="thick">
        <color rgb="FF9900CC"/>
      </left>
      <right/>
      <top style="hair">
        <color auto="1"/>
      </top>
      <bottom/>
      <diagonal/>
    </border>
    <border>
      <left style="thick">
        <color rgb="FF00B050"/>
      </left>
      <right style="thick">
        <color rgb="FF9900CC"/>
      </right>
      <top style="thick">
        <color rgb="FF00B050"/>
      </top>
      <bottom/>
      <diagonal/>
    </border>
    <border>
      <left style="thick">
        <color rgb="FF9900CC"/>
      </left>
      <right/>
      <top style="dotted">
        <color indexed="64"/>
      </top>
      <bottom style="dotted">
        <color indexed="64"/>
      </bottom>
      <diagonal/>
    </border>
    <border>
      <left style="thick">
        <color rgb="FF00B050"/>
      </left>
      <right style="thick">
        <color rgb="FF9900CC"/>
      </right>
      <top style="dotted">
        <color indexed="64"/>
      </top>
      <bottom style="dotted">
        <color indexed="64"/>
      </bottom>
      <diagonal/>
    </border>
    <border>
      <left style="thick">
        <color rgb="FF9900CC"/>
      </left>
      <right/>
      <top style="dotted">
        <color indexed="64"/>
      </top>
      <bottom style="thick">
        <color rgb="FF9900CC"/>
      </bottom>
      <diagonal/>
    </border>
    <border>
      <left style="thick">
        <color rgb="FF0000FF"/>
      </left>
      <right style="thick">
        <color rgb="FF0000FF"/>
      </right>
      <top style="dotted">
        <color indexed="64"/>
      </top>
      <bottom style="thick">
        <color rgb="FF9900CC"/>
      </bottom>
      <diagonal/>
    </border>
    <border>
      <left/>
      <right style="thin">
        <color indexed="64"/>
      </right>
      <top style="dotted">
        <color indexed="64"/>
      </top>
      <bottom style="thick">
        <color rgb="FF9900CC"/>
      </bottom>
      <diagonal/>
    </border>
    <border>
      <left style="dashed">
        <color indexed="64"/>
      </left>
      <right/>
      <top style="dashed">
        <color indexed="64"/>
      </top>
      <bottom style="thick">
        <color rgb="FF9900CC"/>
      </bottom>
      <diagonal/>
    </border>
    <border>
      <left style="thick">
        <color rgb="FF00B050"/>
      </left>
      <right style="thick">
        <color rgb="FF9900CC"/>
      </right>
      <top style="dotted">
        <color indexed="64"/>
      </top>
      <bottom style="thick">
        <color rgb="FF9900CC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rgb="FF0000FF"/>
      </left>
      <right style="thick">
        <color rgb="FF0000FF"/>
      </right>
      <top style="thick">
        <color rgb="FF0000FF"/>
      </top>
      <bottom style="thin">
        <color indexed="64"/>
      </bottom>
      <diagonal/>
    </border>
    <border>
      <left style="thick">
        <color rgb="FF0000FF"/>
      </left>
      <right style="thick">
        <color rgb="FF0000FF"/>
      </right>
      <top style="thin">
        <color indexed="64"/>
      </top>
      <bottom style="thin">
        <color indexed="64"/>
      </bottom>
      <diagonal/>
    </border>
    <border>
      <left style="thick">
        <color rgb="FF0000FF"/>
      </left>
      <right style="thick">
        <color rgb="FF0000FF"/>
      </right>
      <top style="thin">
        <color indexed="64"/>
      </top>
      <bottom style="thick">
        <color rgb="FF0000FF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5" fillId="0" borderId="0" xfId="1" applyNumberFormat="1" applyFont="1" applyBorder="1" applyAlignment="1">
      <alignment vertical="center"/>
    </xf>
    <xf numFmtId="177" fontId="5" fillId="0" borderId="0" xfId="1" applyNumberFormat="1" applyFont="1" applyBorder="1" applyAlignment="1">
      <alignment vertical="center"/>
    </xf>
    <xf numFmtId="0" fontId="6" fillId="4" borderId="4" xfId="0" applyFont="1" applyFill="1" applyBorder="1" applyAlignment="1">
      <alignment horizontal="center" vertical="center"/>
    </xf>
    <xf numFmtId="0" fontId="11" fillId="5" borderId="5" xfId="0" applyFont="1" applyFill="1" applyBorder="1">
      <alignment vertical="center"/>
    </xf>
    <xf numFmtId="0" fontId="12" fillId="0" borderId="0" xfId="0" applyFont="1" applyAlignment="1">
      <alignment horizontal="right" vertical="center"/>
    </xf>
    <xf numFmtId="38" fontId="11" fillId="0" borderId="0" xfId="1" applyFont="1" applyAlignment="1">
      <alignment vertical="center"/>
    </xf>
    <xf numFmtId="0" fontId="11" fillId="0" borderId="0" xfId="0" applyFont="1">
      <alignment vertical="center"/>
    </xf>
    <xf numFmtId="0" fontId="16" fillId="7" borderId="0" xfId="0" applyFont="1" applyFill="1">
      <alignment vertical="center"/>
    </xf>
    <xf numFmtId="0" fontId="5" fillId="7" borderId="0" xfId="0" applyFont="1" applyFill="1">
      <alignment vertical="center"/>
    </xf>
    <xf numFmtId="0" fontId="17" fillId="8" borderId="4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21" fillId="0" borderId="0" xfId="0" applyFont="1">
      <alignment vertical="center"/>
    </xf>
    <xf numFmtId="0" fontId="5" fillId="3" borderId="6" xfId="0" applyFont="1" applyFill="1" applyBorder="1" applyAlignment="1">
      <alignment horizontal="center" vertical="center"/>
    </xf>
    <xf numFmtId="0" fontId="11" fillId="5" borderId="6" xfId="0" applyFont="1" applyFill="1" applyBorder="1">
      <alignment vertical="center"/>
    </xf>
    <xf numFmtId="0" fontId="5" fillId="0" borderId="0" xfId="0" quotePrefix="1" applyFont="1">
      <alignment vertical="center"/>
    </xf>
    <xf numFmtId="0" fontId="5" fillId="5" borderId="6" xfId="0" applyFont="1" applyFill="1" applyBorder="1">
      <alignment vertical="center"/>
    </xf>
    <xf numFmtId="0" fontId="23" fillId="10" borderId="6" xfId="0" applyFont="1" applyFill="1" applyBorder="1" applyAlignment="1">
      <alignment horizontal="center" vertical="center"/>
    </xf>
    <xf numFmtId="0" fontId="11" fillId="0" borderId="6" xfId="0" applyFont="1" applyBorder="1">
      <alignment vertical="center"/>
    </xf>
    <xf numFmtId="179" fontId="24" fillId="5" borderId="6" xfId="0" applyNumberFormat="1" applyFont="1" applyFill="1" applyBorder="1">
      <alignment vertical="center"/>
    </xf>
    <xf numFmtId="0" fontId="24" fillId="5" borderId="6" xfId="0" applyFont="1" applyFill="1" applyBorder="1">
      <alignment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20" fillId="9" borderId="0" xfId="0" applyFont="1" applyFill="1" applyAlignment="1">
      <alignment horizontal="center"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8" fontId="5" fillId="0" borderId="11" xfId="0" applyNumberFormat="1" applyFont="1" applyBorder="1">
      <alignment vertical="center"/>
    </xf>
    <xf numFmtId="178" fontId="5" fillId="0" borderId="12" xfId="0" applyNumberFormat="1" applyFont="1" applyBorder="1">
      <alignment vertical="center"/>
    </xf>
    <xf numFmtId="0" fontId="18" fillId="2" borderId="13" xfId="0" applyFont="1" applyFill="1" applyBorder="1" applyAlignment="1">
      <alignment horizontal="center" vertical="center"/>
    </xf>
    <xf numFmtId="0" fontId="18" fillId="2" borderId="14" xfId="0" applyFont="1" applyFill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11" borderId="17" xfId="0" applyFont="1" applyFill="1" applyBorder="1" applyAlignment="1">
      <alignment horizontal="center" vertical="center"/>
    </xf>
    <xf numFmtId="0" fontId="5" fillId="11" borderId="18" xfId="0" applyFont="1" applyFill="1" applyBorder="1" applyAlignment="1">
      <alignment horizontal="center" vertical="center"/>
    </xf>
    <xf numFmtId="49" fontId="5" fillId="6" borderId="20" xfId="0" applyNumberFormat="1" applyFont="1" applyFill="1" applyBorder="1" applyAlignment="1">
      <alignment horizontal="center" vertical="center"/>
    </xf>
    <xf numFmtId="38" fontId="5" fillId="0" borderId="21" xfId="1" applyFont="1" applyBorder="1" applyAlignment="1">
      <alignment vertical="center"/>
    </xf>
    <xf numFmtId="49" fontId="5" fillId="6" borderId="22" xfId="0" applyNumberFormat="1" applyFont="1" applyFill="1" applyBorder="1" applyAlignment="1">
      <alignment horizontal="center" vertical="center"/>
    </xf>
    <xf numFmtId="38" fontId="5" fillId="0" borderId="23" xfId="1" applyFont="1" applyBorder="1" applyAlignment="1">
      <alignment vertical="center"/>
    </xf>
    <xf numFmtId="49" fontId="5" fillId="6" borderId="24" xfId="0" applyNumberFormat="1" applyFont="1" applyFill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>
      <alignment vertical="center"/>
    </xf>
    <xf numFmtId="178" fontId="5" fillId="0" borderId="27" xfId="0" applyNumberFormat="1" applyFont="1" applyBorder="1">
      <alignment vertical="center"/>
    </xf>
    <xf numFmtId="38" fontId="5" fillId="0" borderId="28" xfId="1" applyFont="1" applyBorder="1" applyAlignment="1">
      <alignment vertical="center"/>
    </xf>
    <xf numFmtId="0" fontId="13" fillId="12" borderId="19" xfId="0" applyFont="1" applyFill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23" fillId="10" borderId="31" xfId="0" applyFont="1" applyFill="1" applyBorder="1" applyAlignment="1">
      <alignment horizontal="center" vertical="center"/>
    </xf>
    <xf numFmtId="0" fontId="11" fillId="0" borderId="32" xfId="0" applyFont="1" applyBorder="1">
      <alignment vertical="center"/>
    </xf>
    <xf numFmtId="0" fontId="11" fillId="0" borderId="33" xfId="0" applyFont="1" applyBorder="1">
      <alignment vertical="center"/>
    </xf>
    <xf numFmtId="0" fontId="11" fillId="0" borderId="34" xfId="0" applyFont="1" applyBorder="1">
      <alignment vertical="center"/>
    </xf>
    <xf numFmtId="0" fontId="6" fillId="6" borderId="0" xfId="0" applyFont="1" applyFill="1">
      <alignment vertical="center"/>
    </xf>
    <xf numFmtId="38" fontId="5" fillId="0" borderId="30" xfId="1" applyFont="1" applyFill="1" applyBorder="1" applyAlignment="1">
      <alignment vertical="center"/>
    </xf>
    <xf numFmtId="38" fontId="5" fillId="0" borderId="6" xfId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colors>
    <mruColors>
      <color rgb="FF0000FF"/>
      <color rgb="FF9900CC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jp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104775</xdr:colOff>
      <xdr:row>1</xdr:row>
      <xdr:rowOff>123825</xdr:rowOff>
    </xdr:from>
    <xdr:to>
      <xdr:col>10</xdr:col>
      <xdr:colOff>123825</xdr:colOff>
      <xdr:row>7</xdr:row>
      <xdr:rowOff>9525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48B7E51A-8DAD-473C-B058-88D6C0E62121}"/>
            </a:ext>
          </a:extLst>
        </xdr:cNvPr>
        <xdr:cNvSpPr txBox="1">
          <a:spLocks noChangeArrowheads="1"/>
        </xdr:cNvSpPr>
      </xdr:nvSpPr>
      <xdr:spPr bwMode="auto">
        <a:xfrm>
          <a:off x="3190875" y="329565"/>
          <a:ext cx="3158490" cy="1120140"/>
        </a:xfrm>
        <a:prstGeom prst="rect">
          <a:avLst/>
        </a:prstGeom>
        <a:solidFill>
          <a:srgbClr val="70A31D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1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657529</xdr:colOff>
      <xdr:row>10</xdr:row>
      <xdr:rowOff>48357</xdr:rowOff>
    </xdr:from>
    <xdr:to>
      <xdr:col>13</xdr:col>
      <xdr:colOff>639295</xdr:colOff>
      <xdr:row>14</xdr:row>
      <xdr:rowOff>57149</xdr:rowOff>
    </xdr:to>
    <xdr:grpSp>
      <xdr:nvGrpSpPr>
        <xdr:cNvPr id="3" name="Group 674">
          <a:extLst>
            <a:ext uri="{FF2B5EF4-FFF2-40B4-BE49-F238E27FC236}">
              <a16:creationId xmlns:a16="http://schemas.microsoft.com/office/drawing/2014/main" id="{06B88DAA-1772-495E-A2D9-62E376217D1A}"/>
            </a:ext>
          </a:extLst>
        </xdr:cNvPr>
        <xdr:cNvGrpSpPr>
          <a:grpSpLocks/>
        </xdr:cNvGrpSpPr>
      </xdr:nvGrpSpPr>
      <xdr:grpSpPr bwMode="auto">
        <a:xfrm>
          <a:off x="878509" y="2105757"/>
          <a:ext cx="8135166" cy="831752"/>
          <a:chOff x="42" y="221"/>
          <a:chExt cx="763" cy="68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E96A75A4-939A-D665-6327-B096A4434C6E}"/>
              </a:ext>
            </a:extLst>
          </xdr:cNvPr>
          <xdr:cNvSpPr txBox="1">
            <a:spLocks noChangeArrowheads="1"/>
          </xdr:cNvSpPr>
        </xdr:nvSpPr>
        <xdr:spPr bwMode="auto">
          <a:xfrm>
            <a:off x="84" y="258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DAA9DB87-4EDC-43BF-16C3-908F722A8B61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4" y="258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59988391-58B2-2F78-9659-8F41C98DF21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44" y="221"/>
            <a:ext cx="61" cy="2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665F900C-1EC7-5FA1-D157-9160BB9F612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42" y="221"/>
            <a:ext cx="58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152400</xdr:colOff>
      <xdr:row>16</xdr:row>
      <xdr:rowOff>28574</xdr:rowOff>
    </xdr:from>
    <xdr:to>
      <xdr:col>1</xdr:col>
      <xdr:colOff>581025</xdr:colOff>
      <xdr:row>18</xdr:row>
      <xdr:rowOff>11495</xdr:rowOff>
    </xdr:to>
    <xdr:pic>
      <xdr:nvPicPr>
        <xdr:cNvPr id="8" name="Picture 672">
          <a:extLst>
            <a:ext uri="{FF2B5EF4-FFF2-40B4-BE49-F238E27FC236}">
              <a16:creationId xmlns:a16="http://schemas.microsoft.com/office/drawing/2014/main" id="{969E6FDF-04F8-41F9-B22B-BBF7DC89A1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52400" y="3320414"/>
          <a:ext cx="649605" cy="394401"/>
        </a:xfrm>
        <a:prstGeom prst="rect">
          <a:avLst/>
        </a:prstGeom>
        <a:noFill/>
      </xdr:spPr>
    </xdr:pic>
    <xdr:clientData/>
  </xdr:twoCellAnchor>
  <xdr:twoCellAnchor>
    <xdr:from>
      <xdr:col>7</xdr:col>
      <xdr:colOff>704851</xdr:colOff>
      <xdr:row>16</xdr:row>
      <xdr:rowOff>47625</xdr:rowOff>
    </xdr:from>
    <xdr:to>
      <xdr:col>9</xdr:col>
      <xdr:colOff>447676</xdr:colOff>
      <xdr:row>17</xdr:row>
      <xdr:rowOff>176310</xdr:rowOff>
    </xdr:to>
    <xdr:pic>
      <xdr:nvPicPr>
        <xdr:cNvPr id="9" name="Picture 673">
          <a:extLst>
            <a:ext uri="{FF2B5EF4-FFF2-40B4-BE49-F238E27FC236}">
              <a16:creationId xmlns:a16="http://schemas.microsoft.com/office/drawing/2014/main" id="{E9FBAA0F-A428-4A05-BB10-55B64EFB7F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83531" y="3339465"/>
          <a:ext cx="573405" cy="3344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209550</xdr:colOff>
      <xdr:row>61</xdr:row>
      <xdr:rowOff>123825</xdr:rowOff>
    </xdr:from>
    <xdr:to>
      <xdr:col>1</xdr:col>
      <xdr:colOff>576407</xdr:colOff>
      <xdr:row>63</xdr:row>
      <xdr:rowOff>76200</xdr:rowOff>
    </xdr:to>
    <xdr:pic>
      <xdr:nvPicPr>
        <xdr:cNvPr id="10" name="Picture 756">
          <a:extLst>
            <a:ext uri="{FF2B5EF4-FFF2-40B4-BE49-F238E27FC236}">
              <a16:creationId xmlns:a16="http://schemas.microsoft.com/office/drawing/2014/main" id="{BB308C22-3990-4031-A772-833CD829E9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09550" y="13298805"/>
          <a:ext cx="587837" cy="363855"/>
        </a:xfrm>
        <a:prstGeom prst="rect">
          <a:avLst/>
        </a:prstGeom>
        <a:noFill/>
      </xdr:spPr>
    </xdr:pic>
    <xdr:clientData/>
  </xdr:twoCellAnchor>
  <xdr:twoCellAnchor>
    <xdr:from>
      <xdr:col>7</xdr:col>
      <xdr:colOff>600075</xdr:colOff>
      <xdr:row>61</xdr:row>
      <xdr:rowOff>180975</xdr:rowOff>
    </xdr:from>
    <xdr:to>
      <xdr:col>9</xdr:col>
      <xdr:colOff>391886</xdr:colOff>
      <xdr:row>63</xdr:row>
      <xdr:rowOff>66677</xdr:rowOff>
    </xdr:to>
    <xdr:pic>
      <xdr:nvPicPr>
        <xdr:cNvPr id="11" name="Picture 757">
          <a:extLst>
            <a:ext uri="{FF2B5EF4-FFF2-40B4-BE49-F238E27FC236}">
              <a16:creationId xmlns:a16="http://schemas.microsoft.com/office/drawing/2014/main" id="{2FB68FDD-549C-4D4F-A7AB-71615B3086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78755" y="13355955"/>
          <a:ext cx="622391" cy="297182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7</xdr:col>
      <xdr:colOff>123824</xdr:colOff>
      <xdr:row>42</xdr:row>
      <xdr:rowOff>184784</xdr:rowOff>
    </xdr:from>
    <xdr:to>
      <xdr:col>16</xdr:col>
      <xdr:colOff>357544</xdr:colOff>
      <xdr:row>51</xdr:row>
      <xdr:rowOff>179069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F17AEBA9-E91E-4236-A926-16C22C2F40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802504" y="8825864"/>
          <a:ext cx="6177320" cy="2028825"/>
        </a:xfrm>
        <a:prstGeom prst="rect">
          <a:avLst/>
        </a:prstGeom>
      </xdr:spPr>
    </xdr:pic>
    <xdr:clientData/>
  </xdr:twoCellAnchor>
  <xdr:twoCellAnchor editAs="oneCell">
    <xdr:from>
      <xdr:col>7</xdr:col>
      <xdr:colOff>93344</xdr:colOff>
      <xdr:row>52</xdr:row>
      <xdr:rowOff>5715</xdr:rowOff>
    </xdr:from>
    <xdr:to>
      <xdr:col>16</xdr:col>
      <xdr:colOff>347992</xdr:colOff>
      <xdr:row>60</xdr:row>
      <xdr:rowOff>192405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B35A86D5-9868-4890-936C-55D5D323B7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772024" y="10734675"/>
          <a:ext cx="6335408" cy="2426970"/>
        </a:xfrm>
        <a:prstGeom prst="rect">
          <a:avLst/>
        </a:prstGeom>
      </xdr:spPr>
    </xdr:pic>
    <xdr:clientData/>
  </xdr:twoCellAnchor>
  <xdr:twoCellAnchor editAs="oneCell">
    <xdr:from>
      <xdr:col>7</xdr:col>
      <xdr:colOff>116205</xdr:colOff>
      <xdr:row>77</xdr:row>
      <xdr:rowOff>154304</xdr:rowOff>
    </xdr:from>
    <xdr:to>
      <xdr:col>11</xdr:col>
      <xdr:colOff>618795</xdr:colOff>
      <xdr:row>82</xdr:row>
      <xdr:rowOff>632459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22168D53-F57A-4377-80E1-7931A71FED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794885" y="16621124"/>
          <a:ext cx="2765730" cy="1506855"/>
        </a:xfrm>
        <a:prstGeom prst="rect">
          <a:avLst/>
        </a:prstGeom>
      </xdr:spPr>
    </xdr:pic>
    <xdr:clientData/>
  </xdr:twoCellAnchor>
  <xdr:twoCellAnchor editAs="oneCell">
    <xdr:from>
      <xdr:col>0</xdr:col>
      <xdr:colOff>219074</xdr:colOff>
      <xdr:row>95</xdr:row>
      <xdr:rowOff>133350</xdr:rowOff>
    </xdr:from>
    <xdr:to>
      <xdr:col>6</xdr:col>
      <xdr:colOff>282589</xdr:colOff>
      <xdr:row>104</xdr:row>
      <xdr:rowOff>95250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41703801-5798-4AF5-99E2-D93D377AEF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219074" y="20593050"/>
          <a:ext cx="3934475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95</xdr:row>
      <xdr:rowOff>100964</xdr:rowOff>
    </xdr:from>
    <xdr:to>
      <xdr:col>14</xdr:col>
      <xdr:colOff>441283</xdr:colOff>
      <xdr:row>104</xdr:row>
      <xdr:rowOff>76199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3469824B-7552-44B6-8BB6-F14F513288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993005" y="20964524"/>
          <a:ext cx="4775158" cy="1826895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10</xdr:row>
      <xdr:rowOff>0</xdr:rowOff>
    </xdr:from>
    <xdr:to>
      <xdr:col>8</xdr:col>
      <xdr:colOff>45720</xdr:colOff>
      <xdr:row>12</xdr:row>
      <xdr:rowOff>38100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33C3F5FD-E7C5-5963-6F9C-AA966AD197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62400" y="2057400"/>
          <a:ext cx="1478280" cy="449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CBC22-007C-4CE5-83A4-E194F43F3B7B}">
  <dimension ref="A1:O103"/>
  <sheetViews>
    <sheetView tabSelected="1" workbookViewId="0">
      <selection activeCell="A2" sqref="A2"/>
    </sheetView>
  </sheetViews>
  <sheetFormatPr defaultColWidth="9" defaultRowHeight="16.5" customHeight="1"/>
  <cols>
    <col min="1" max="1" width="2.8984375" style="2" customWidth="1"/>
    <col min="2" max="5" width="9.3984375" style="1" customWidth="1"/>
    <col min="6" max="6" width="11.5" style="1" customWidth="1"/>
    <col min="7" max="8" width="9.3984375" style="1" customWidth="1"/>
    <col min="9" max="9" width="1.5" style="1" customWidth="1"/>
    <col min="10" max="13" width="9.3984375" style="1" customWidth="1"/>
    <col min="14" max="14" width="12.5" style="1" customWidth="1"/>
    <col min="15" max="16" width="9.3984375" style="1" customWidth="1"/>
    <col min="17" max="16384" width="9" style="1"/>
  </cols>
  <sheetData>
    <row r="1" spans="1:15" ht="16.5" customHeight="1">
      <c r="A1" s="27" t="s">
        <v>0</v>
      </c>
      <c r="B1" s="27"/>
      <c r="C1" s="27"/>
      <c r="D1" s="27"/>
      <c r="E1" s="27"/>
      <c r="F1" s="27"/>
      <c r="G1" s="27"/>
    </row>
    <row r="9" spans="1:15" ht="16.5" customHeight="1" thickBot="1">
      <c r="C9" s="28" t="s">
        <v>1</v>
      </c>
      <c r="D9" s="29"/>
      <c r="E9" s="29"/>
      <c r="F9" s="29"/>
      <c r="G9" s="29"/>
      <c r="H9" s="29"/>
      <c r="I9" s="29"/>
      <c r="J9" s="29"/>
      <c r="K9" s="29"/>
      <c r="L9" s="29"/>
      <c r="M9" s="29"/>
      <c r="N9" s="30"/>
      <c r="O9" s="3"/>
    </row>
    <row r="10" spans="1:15" ht="16.5" customHeight="1" thickTop="1">
      <c r="A10" s="1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ht="16.5" customHeight="1">
      <c r="A11" s="1"/>
      <c r="B11" s="4"/>
      <c r="E11" s="5"/>
      <c r="F11" s="4"/>
      <c r="G11" s="6"/>
      <c r="H11" s="7"/>
    </row>
    <row r="12" spans="1:15" ht="16.5" customHeight="1">
      <c r="A12" s="1"/>
    </row>
    <row r="13" spans="1:15" ht="16.5" customHeight="1">
      <c r="A13" s="1"/>
    </row>
    <row r="14" spans="1:15" ht="16.5" customHeight="1">
      <c r="A14" s="1"/>
    </row>
    <row r="15" spans="1:15" ht="16.5" customHeight="1">
      <c r="A15" s="1"/>
    </row>
    <row r="16" spans="1:15" ht="16.5" customHeight="1">
      <c r="A16" s="1"/>
    </row>
    <row r="17" spans="1:15" ht="16.5" customHeight="1">
      <c r="A17" s="1"/>
    </row>
    <row r="18" spans="1:15" ht="16.5" customHeight="1" thickBot="1">
      <c r="C18" s="8">
        <v>1</v>
      </c>
      <c r="K18" s="8">
        <v>1</v>
      </c>
    </row>
    <row r="19" spans="1:15" ht="16.5" customHeight="1" thickTop="1"/>
    <row r="20" spans="1:15" ht="16.5" customHeight="1">
      <c r="B20" s="1" t="s">
        <v>2</v>
      </c>
    </row>
    <row r="21" spans="1:15" ht="16.5" customHeight="1" thickBot="1">
      <c r="B21" s="1" t="s">
        <v>3</v>
      </c>
    </row>
    <row r="22" spans="1:15" ht="16.5" customHeight="1" thickTop="1" thickBot="1">
      <c r="K22" s="42" t="s">
        <v>4</v>
      </c>
      <c r="L22" s="43" t="s">
        <v>5</v>
      </c>
      <c r="M22" s="43" t="s">
        <v>6</v>
      </c>
      <c r="N22" s="43" t="s">
        <v>7</v>
      </c>
      <c r="O22" s="53" t="s">
        <v>8</v>
      </c>
    </row>
    <row r="23" spans="1:15" ht="16.5" customHeight="1" thickTop="1" thickBot="1">
      <c r="B23" s="2" t="s">
        <v>9</v>
      </c>
      <c r="C23" s="2" t="s">
        <v>10</v>
      </c>
      <c r="F23" s="9"/>
      <c r="K23" s="44" t="s">
        <v>11</v>
      </c>
      <c r="L23" s="34" t="s">
        <v>12</v>
      </c>
      <c r="M23" s="32" t="s">
        <v>13</v>
      </c>
      <c r="N23" s="36">
        <v>20581</v>
      </c>
      <c r="O23" s="45">
        <v>120800</v>
      </c>
    </row>
    <row r="24" spans="1:15" ht="16.5" customHeight="1">
      <c r="E24" s="10" t="s">
        <v>14</v>
      </c>
      <c r="F24" s="11">
        <f>SUMIF(L23:L42,L23,O23:O42)</f>
        <v>1073500</v>
      </c>
      <c r="K24" s="46" t="s">
        <v>15</v>
      </c>
      <c r="L24" s="35" t="s">
        <v>16</v>
      </c>
      <c r="M24" s="33" t="s">
        <v>17</v>
      </c>
      <c r="N24" s="37">
        <v>28731</v>
      </c>
      <c r="O24" s="47">
        <v>56000</v>
      </c>
    </row>
    <row r="25" spans="1:15" ht="16.5" customHeight="1">
      <c r="C25" s="1" t="s">
        <v>18</v>
      </c>
      <c r="K25" s="46" t="s">
        <v>19</v>
      </c>
      <c r="L25" s="35" t="s">
        <v>16</v>
      </c>
      <c r="M25" s="33" t="s">
        <v>20</v>
      </c>
      <c r="N25" s="37">
        <v>24643</v>
      </c>
      <c r="O25" s="47">
        <v>98500</v>
      </c>
    </row>
    <row r="26" spans="1:15" ht="16.5" customHeight="1">
      <c r="K26" s="46" t="s">
        <v>21</v>
      </c>
      <c r="L26" s="35" t="s">
        <v>16</v>
      </c>
      <c r="M26" s="33" t="s">
        <v>17</v>
      </c>
      <c r="N26" s="37">
        <v>21825</v>
      </c>
      <c r="O26" s="47">
        <v>209000</v>
      </c>
    </row>
    <row r="27" spans="1:15" ht="16.5" customHeight="1">
      <c r="K27" s="46" t="s">
        <v>22</v>
      </c>
      <c r="L27" s="35" t="s">
        <v>12</v>
      </c>
      <c r="M27" s="33" t="s">
        <v>20</v>
      </c>
      <c r="N27" s="37">
        <v>22968</v>
      </c>
      <c r="O27" s="47">
        <v>4800</v>
      </c>
    </row>
    <row r="28" spans="1:15" ht="16.5" customHeight="1" thickBot="1">
      <c r="B28" s="2" t="s">
        <v>23</v>
      </c>
      <c r="C28" s="2" t="s">
        <v>24</v>
      </c>
      <c r="F28" s="9"/>
      <c r="K28" s="46" t="s">
        <v>25</v>
      </c>
      <c r="L28" s="35" t="s">
        <v>12</v>
      </c>
      <c r="M28" s="33" t="s">
        <v>17</v>
      </c>
      <c r="N28" s="37">
        <v>25781</v>
      </c>
      <c r="O28" s="47">
        <v>590300</v>
      </c>
    </row>
    <row r="29" spans="1:15" ht="16.5" customHeight="1">
      <c r="E29" s="10" t="s">
        <v>14</v>
      </c>
      <c r="F29" s="12">
        <f>COUNTIF(L23:L42,L29)</f>
        <v>13</v>
      </c>
      <c r="K29" s="46" t="s">
        <v>26</v>
      </c>
      <c r="L29" s="35" t="s">
        <v>16</v>
      </c>
      <c r="M29" s="33" t="s">
        <v>13</v>
      </c>
      <c r="N29" s="37">
        <v>27735</v>
      </c>
      <c r="O29" s="47">
        <v>76900</v>
      </c>
    </row>
    <row r="30" spans="1:15" ht="16.5" customHeight="1">
      <c r="C30" s="1" t="s">
        <v>27</v>
      </c>
      <c r="K30" s="46" t="s">
        <v>28</v>
      </c>
      <c r="L30" s="35" t="s">
        <v>12</v>
      </c>
      <c r="M30" s="33" t="s">
        <v>17</v>
      </c>
      <c r="N30" s="37">
        <v>25262</v>
      </c>
      <c r="O30" s="47">
        <v>13900</v>
      </c>
    </row>
    <row r="31" spans="1:15" ht="16.5" customHeight="1">
      <c r="K31" s="46" t="s">
        <v>29</v>
      </c>
      <c r="L31" s="35" t="s">
        <v>16</v>
      </c>
      <c r="M31" s="33" t="s">
        <v>20</v>
      </c>
      <c r="N31" s="37">
        <v>19787</v>
      </c>
      <c r="O31" s="47">
        <v>57800</v>
      </c>
    </row>
    <row r="32" spans="1:15" ht="16.5" customHeight="1">
      <c r="B32" s="2" t="s">
        <v>30</v>
      </c>
      <c r="C32" s="2" t="s">
        <v>31</v>
      </c>
      <c r="K32" s="46" t="s">
        <v>32</v>
      </c>
      <c r="L32" s="35" t="s">
        <v>16</v>
      </c>
      <c r="M32" s="33" t="s">
        <v>20</v>
      </c>
      <c r="N32" s="37">
        <v>17733</v>
      </c>
      <c r="O32" s="47">
        <v>100000</v>
      </c>
    </row>
    <row r="33" spans="2:15" ht="16.5" customHeight="1" thickBot="1">
      <c r="C33" s="1" t="s">
        <v>33</v>
      </c>
      <c r="F33" s="9"/>
      <c r="K33" s="46" t="s">
        <v>34</v>
      </c>
      <c r="L33" s="35" t="s">
        <v>16</v>
      </c>
      <c r="M33" s="33" t="s">
        <v>13</v>
      </c>
      <c r="N33" s="37">
        <v>18362</v>
      </c>
      <c r="O33" s="47">
        <v>156800</v>
      </c>
    </row>
    <row r="34" spans="2:15" ht="16.5" customHeight="1">
      <c r="E34" s="10" t="s">
        <v>14</v>
      </c>
      <c r="F34" s="11">
        <f>DSUM(K22:O42,O22,E38:F39)</f>
        <v>532500</v>
      </c>
      <c r="K34" s="46" t="s">
        <v>35</v>
      </c>
      <c r="L34" s="35" t="s">
        <v>12</v>
      </c>
      <c r="M34" s="33" t="s">
        <v>17</v>
      </c>
      <c r="N34" s="37">
        <v>27028</v>
      </c>
      <c r="O34" s="47">
        <v>83200</v>
      </c>
    </row>
    <row r="35" spans="2:15" ht="16.5" customHeight="1">
      <c r="K35" s="46" t="s">
        <v>36</v>
      </c>
      <c r="L35" s="35" t="s">
        <v>16</v>
      </c>
      <c r="M35" s="33" t="s">
        <v>17</v>
      </c>
      <c r="N35" s="37">
        <v>24904</v>
      </c>
      <c r="O35" s="47">
        <v>8700</v>
      </c>
    </row>
    <row r="36" spans="2:15" ht="16.5" customHeight="1">
      <c r="K36" s="46" t="s">
        <v>37</v>
      </c>
      <c r="L36" s="35" t="s">
        <v>16</v>
      </c>
      <c r="M36" s="33" t="s">
        <v>17</v>
      </c>
      <c r="N36" s="37">
        <v>21803</v>
      </c>
      <c r="O36" s="47">
        <v>91800</v>
      </c>
    </row>
    <row r="37" spans="2:15" ht="16.5" customHeight="1" thickBot="1">
      <c r="D37" s="13" t="s">
        <v>38</v>
      </c>
      <c r="E37" s="14"/>
      <c r="F37" s="14"/>
      <c r="G37" s="14"/>
      <c r="K37" s="46" t="s">
        <v>39</v>
      </c>
      <c r="L37" s="35" t="s">
        <v>12</v>
      </c>
      <c r="M37" s="33" t="s">
        <v>13</v>
      </c>
      <c r="N37" s="37">
        <v>19400</v>
      </c>
      <c r="O37" s="47">
        <v>236700</v>
      </c>
    </row>
    <row r="38" spans="2:15" ht="16.5" customHeight="1" thickTop="1" thickBot="1">
      <c r="C38" s="15" t="s">
        <v>40</v>
      </c>
      <c r="D38" s="2" t="s">
        <v>41</v>
      </c>
      <c r="E38" s="38" t="s">
        <v>6</v>
      </c>
      <c r="F38" s="39" t="s">
        <v>5</v>
      </c>
      <c r="K38" s="46" t="s">
        <v>42</v>
      </c>
      <c r="L38" s="35" t="s">
        <v>16</v>
      </c>
      <c r="M38" s="33" t="s">
        <v>20</v>
      </c>
      <c r="N38" s="37">
        <v>24363</v>
      </c>
      <c r="O38" s="47">
        <v>371200</v>
      </c>
    </row>
    <row r="39" spans="2:15" ht="16.5" customHeight="1" thickTop="1" thickBot="1">
      <c r="E39" s="40" t="s">
        <v>43</v>
      </c>
      <c r="F39" s="41" t="s">
        <v>16</v>
      </c>
      <c r="K39" s="46" t="s">
        <v>44</v>
      </c>
      <c r="L39" s="35" t="s">
        <v>16</v>
      </c>
      <c r="M39" s="33" t="s">
        <v>17</v>
      </c>
      <c r="N39" s="37">
        <v>19467</v>
      </c>
      <c r="O39" s="47">
        <v>78000</v>
      </c>
    </row>
    <row r="40" spans="2:15" ht="16.5" customHeight="1" thickTop="1">
      <c r="D40" s="17" t="s">
        <v>45</v>
      </c>
      <c r="K40" s="46" t="s">
        <v>46</v>
      </c>
      <c r="L40" s="35" t="s">
        <v>16</v>
      </c>
      <c r="M40" s="33" t="s">
        <v>13</v>
      </c>
      <c r="N40" s="37">
        <v>29085</v>
      </c>
      <c r="O40" s="47">
        <v>9800</v>
      </c>
    </row>
    <row r="41" spans="2:15" ht="16.5" customHeight="1">
      <c r="K41" s="46" t="s">
        <v>47</v>
      </c>
      <c r="L41" s="35" t="s">
        <v>12</v>
      </c>
      <c r="M41" s="33" t="s">
        <v>17</v>
      </c>
      <c r="N41" s="37">
        <v>27767</v>
      </c>
      <c r="O41" s="47">
        <v>23800</v>
      </c>
    </row>
    <row r="42" spans="2:15" ht="16.5" customHeight="1" thickBot="1">
      <c r="B42" s="2" t="s">
        <v>48</v>
      </c>
      <c r="C42" s="2" t="s">
        <v>49</v>
      </c>
      <c r="K42" s="48" t="s">
        <v>50</v>
      </c>
      <c r="L42" s="49" t="s">
        <v>16</v>
      </c>
      <c r="M42" s="50" t="s">
        <v>17</v>
      </c>
      <c r="N42" s="51">
        <v>29258</v>
      </c>
      <c r="O42" s="52">
        <v>89000</v>
      </c>
    </row>
    <row r="43" spans="2:15" ht="16.5" customHeight="1" thickTop="1" thickBot="1">
      <c r="F43" s="9"/>
    </row>
    <row r="44" spans="2:15" ht="16.5" customHeight="1">
      <c r="E44" s="10" t="s">
        <v>14</v>
      </c>
      <c r="F44" s="11">
        <f>DAVERAGE(K22:O42,O22,E47:F48)</f>
        <v>156875</v>
      </c>
    </row>
    <row r="46" spans="2:15" ht="16.5" customHeight="1" thickBot="1">
      <c r="D46" s="13" t="s">
        <v>38</v>
      </c>
      <c r="E46" s="14"/>
      <c r="F46" s="14"/>
      <c r="G46" s="14"/>
    </row>
    <row r="47" spans="2:15" ht="16.5" customHeight="1" thickTop="1" thickBot="1">
      <c r="C47" s="15" t="s">
        <v>40</v>
      </c>
      <c r="D47" s="2" t="s">
        <v>41</v>
      </c>
      <c r="E47" s="38" t="s">
        <v>6</v>
      </c>
      <c r="F47" s="39" t="s">
        <v>5</v>
      </c>
    </row>
    <row r="48" spans="2:15" ht="16.5" customHeight="1" thickTop="1" thickBot="1">
      <c r="E48" s="40" t="s">
        <v>51</v>
      </c>
      <c r="F48" s="41" t="s">
        <v>16</v>
      </c>
    </row>
    <row r="49" spans="1:14" ht="16.5" customHeight="1" thickTop="1">
      <c r="D49" s="17" t="s">
        <v>45</v>
      </c>
    </row>
    <row r="50" spans="1:14" ht="18.600000000000001" customHeight="1"/>
    <row r="51" spans="1:14" ht="16.5" customHeight="1">
      <c r="B51" s="2" t="s">
        <v>52</v>
      </c>
      <c r="C51" s="2" t="s">
        <v>53</v>
      </c>
    </row>
    <row r="52" spans="1:14" ht="16.5" customHeight="1" thickBot="1">
      <c r="F52" s="9"/>
    </row>
    <row r="53" spans="1:14" ht="16.5" customHeight="1">
      <c r="E53" s="10" t="s">
        <v>14</v>
      </c>
      <c r="F53" s="11">
        <f>DSUM(K22:O42,O22,E56:F57)</f>
        <v>514300</v>
      </c>
    </row>
    <row r="55" spans="1:14" ht="16.5" customHeight="1" thickBot="1">
      <c r="D55" s="13" t="s">
        <v>38</v>
      </c>
      <c r="E55" s="14"/>
      <c r="F55" s="14"/>
      <c r="G55" s="14"/>
    </row>
    <row r="56" spans="1:14" ht="16.5" customHeight="1" thickTop="1" thickBot="1">
      <c r="C56" s="15" t="s">
        <v>40</v>
      </c>
      <c r="D56" s="2" t="s">
        <v>41</v>
      </c>
      <c r="E56" s="38" t="s">
        <v>6</v>
      </c>
      <c r="F56" s="39" t="s">
        <v>8</v>
      </c>
    </row>
    <row r="57" spans="1:14" ht="16.5" customHeight="1" thickTop="1" thickBot="1">
      <c r="E57" s="40" t="s">
        <v>54</v>
      </c>
      <c r="F57" s="54" t="s">
        <v>55</v>
      </c>
    </row>
    <row r="58" spans="1:14" ht="16.5" customHeight="1" thickTop="1">
      <c r="D58" s="17" t="s">
        <v>45</v>
      </c>
    </row>
    <row r="60" spans="1:14" ht="63" customHeight="1"/>
    <row r="61" spans="1:14" ht="16.5" customHeight="1">
      <c r="K61" s="31" t="s">
        <v>56</v>
      </c>
      <c r="L61" s="31"/>
      <c r="M61" s="31"/>
      <c r="N61" s="31"/>
    </row>
    <row r="62" spans="1:14" ht="16.5" customHeight="1">
      <c r="A62" s="1"/>
    </row>
    <row r="63" spans="1:14" ht="16.5" customHeight="1" thickBot="1">
      <c r="C63" s="8">
        <v>2</v>
      </c>
      <c r="K63" s="8">
        <v>2</v>
      </c>
    </row>
    <row r="64" spans="1:14" ht="16.5" customHeight="1" thickTop="1"/>
    <row r="65" spans="2:14" ht="16.5" customHeight="1">
      <c r="B65" s="1" t="s">
        <v>83</v>
      </c>
      <c r="J65" s="1" t="s">
        <v>83</v>
      </c>
    </row>
    <row r="67" spans="2:14" ht="16.5" customHeight="1">
      <c r="B67" s="60" t="s">
        <v>9</v>
      </c>
      <c r="C67" s="1" t="s">
        <v>57</v>
      </c>
      <c r="E67" s="1" t="s">
        <v>81</v>
      </c>
      <c r="J67" s="60" t="s">
        <v>9</v>
      </c>
      <c r="K67" s="1" t="s">
        <v>57</v>
      </c>
      <c r="M67" s="1" t="s">
        <v>81</v>
      </c>
    </row>
    <row r="68" spans="2:14" ht="16.5" customHeight="1">
      <c r="C68" s="18" t="s">
        <v>82</v>
      </c>
      <c r="K68" s="18" t="s">
        <v>82</v>
      </c>
    </row>
    <row r="69" spans="2:14" ht="16.5" customHeight="1">
      <c r="B69" s="2"/>
      <c r="J69" s="2"/>
    </row>
    <row r="70" spans="2:14" ht="16.5" customHeight="1">
      <c r="B70" s="60" t="s">
        <v>23</v>
      </c>
      <c r="C70" s="1" t="s">
        <v>58</v>
      </c>
      <c r="J70" s="60" t="s">
        <v>23</v>
      </c>
      <c r="K70" s="1" t="s">
        <v>58</v>
      </c>
    </row>
    <row r="71" spans="2:14" ht="16.5" customHeight="1">
      <c r="C71" s="1" t="s">
        <v>59</v>
      </c>
      <c r="K71" s="1" t="s">
        <v>59</v>
      </c>
    </row>
    <row r="73" spans="2:14" ht="16.5" customHeight="1">
      <c r="B73" s="60" t="s">
        <v>30</v>
      </c>
      <c r="C73" s="1" t="s">
        <v>60</v>
      </c>
      <c r="J73" s="60" t="s">
        <v>30</v>
      </c>
      <c r="K73" s="1" t="s">
        <v>60</v>
      </c>
    </row>
    <row r="74" spans="2:14" ht="16.5" customHeight="1">
      <c r="C74" s="1" t="s">
        <v>61</v>
      </c>
      <c r="K74" s="1" t="s">
        <v>61</v>
      </c>
    </row>
    <row r="76" spans="2:14" ht="16.5" customHeight="1">
      <c r="B76" s="60" t="s">
        <v>48</v>
      </c>
      <c r="C76" s="1" t="s">
        <v>62</v>
      </c>
      <c r="J76" s="60" t="s">
        <v>48</v>
      </c>
      <c r="K76" s="1" t="s">
        <v>62</v>
      </c>
    </row>
    <row r="77" spans="2:14" ht="16.5" customHeight="1">
      <c r="B77" s="2"/>
      <c r="C77" s="1" t="s">
        <v>63</v>
      </c>
      <c r="J77" s="2"/>
      <c r="K77" s="1" t="s">
        <v>63</v>
      </c>
    </row>
    <row r="78" spans="2:14" ht="16.5" customHeight="1">
      <c r="B78" s="2"/>
      <c r="J78" s="2"/>
    </row>
    <row r="79" spans="2:14" ht="16.5" customHeight="1">
      <c r="B79" s="2"/>
      <c r="D79" s="19" t="s">
        <v>64</v>
      </c>
      <c r="E79" s="19" t="s">
        <v>65</v>
      </c>
      <c r="J79" s="2"/>
      <c r="M79" s="19" t="s">
        <v>64</v>
      </c>
      <c r="N79" s="19" t="s">
        <v>65</v>
      </c>
    </row>
    <row r="80" spans="2:14" ht="16.5" customHeight="1">
      <c r="D80" s="16">
        <v>1</v>
      </c>
      <c r="E80" s="20">
        <f>SMALL($E$85:$E$93,1)</f>
        <v>68</v>
      </c>
      <c r="F80" s="21" t="s">
        <v>66</v>
      </c>
      <c r="M80" s="16">
        <v>1</v>
      </c>
      <c r="N80" s="22"/>
    </row>
    <row r="81" spans="3:15" ht="16.5" customHeight="1">
      <c r="D81" s="16">
        <v>2</v>
      </c>
      <c r="E81" s="20">
        <f>SMALL($E$85:$E$93,2)</f>
        <v>70</v>
      </c>
      <c r="F81" s="21" t="s">
        <v>67</v>
      </c>
      <c r="M81" s="16">
        <v>2</v>
      </c>
      <c r="N81" s="22"/>
    </row>
    <row r="82" spans="3:15" ht="16.5" customHeight="1">
      <c r="D82" s="16">
        <v>3</v>
      </c>
      <c r="E82" s="20">
        <f>SMALL($E$85:$E$93,3)</f>
        <v>71</v>
      </c>
      <c r="F82" s="21" t="s">
        <v>68</v>
      </c>
      <c r="M82" s="16">
        <v>3</v>
      </c>
      <c r="N82" s="22"/>
    </row>
    <row r="83" spans="3:15" ht="70.8" customHeight="1"/>
    <row r="84" spans="3:15" ht="16.5" customHeight="1" thickBot="1">
      <c r="C84" s="23" t="s">
        <v>64</v>
      </c>
      <c r="D84" s="23" t="s">
        <v>69</v>
      </c>
      <c r="E84" s="56" t="s">
        <v>65</v>
      </c>
      <c r="F84" s="23" t="s">
        <v>70</v>
      </c>
      <c r="G84" s="23" t="s">
        <v>71</v>
      </c>
      <c r="K84" s="23" t="s">
        <v>64</v>
      </c>
      <c r="L84" s="23" t="s">
        <v>69</v>
      </c>
      <c r="M84" s="23" t="s">
        <v>65</v>
      </c>
      <c r="N84" s="23" t="s">
        <v>70</v>
      </c>
      <c r="O84" s="23" t="s">
        <v>71</v>
      </c>
    </row>
    <row r="85" spans="3:15" ht="16.5" customHeight="1" thickTop="1">
      <c r="C85" s="22">
        <f>_xlfn.RANK.EQ(E85,$E$85:$E$93,1)</f>
        <v>7</v>
      </c>
      <c r="D85" s="55" t="s">
        <v>72</v>
      </c>
      <c r="E85" s="57">
        <v>78</v>
      </c>
      <c r="F85" s="61">
        <v>23700</v>
      </c>
      <c r="G85" s="25" t="str">
        <f>IF(E85&lt;72,"予選通過","")</f>
        <v/>
      </c>
      <c r="K85" s="22"/>
      <c r="L85" s="16" t="s">
        <v>72</v>
      </c>
      <c r="M85" s="24">
        <v>78</v>
      </c>
      <c r="N85" s="62">
        <v>23700</v>
      </c>
      <c r="O85" s="25"/>
    </row>
    <row r="86" spans="3:15" ht="16.5" customHeight="1">
      <c r="C86" s="22">
        <f t="shared" ref="C86:C93" si="0">_xlfn.RANK.EQ(E86,$E$85:$E$93,1)</f>
        <v>9</v>
      </c>
      <c r="D86" s="55" t="s">
        <v>73</v>
      </c>
      <c r="E86" s="58">
        <v>80</v>
      </c>
      <c r="F86" s="61">
        <v>22400</v>
      </c>
      <c r="G86" s="25" t="str">
        <f t="shared" ref="G86:G93" si="1">IF(E86&lt;72,"予選通過","")</f>
        <v/>
      </c>
      <c r="K86" s="22"/>
      <c r="L86" s="16" t="s">
        <v>73</v>
      </c>
      <c r="M86" s="24">
        <v>80</v>
      </c>
      <c r="N86" s="62">
        <v>22400</v>
      </c>
      <c r="O86" s="26"/>
    </row>
    <row r="87" spans="3:15" ht="16.5" customHeight="1">
      <c r="C87" s="22">
        <f t="shared" si="0"/>
        <v>6</v>
      </c>
      <c r="D87" s="55" t="s">
        <v>74</v>
      </c>
      <c r="E87" s="58">
        <v>77</v>
      </c>
      <c r="F87" s="61">
        <v>19800</v>
      </c>
      <c r="G87" s="25" t="str">
        <f t="shared" si="1"/>
        <v/>
      </c>
      <c r="K87" s="22"/>
      <c r="L87" s="16" t="s">
        <v>74</v>
      </c>
      <c r="M87" s="24">
        <v>77</v>
      </c>
      <c r="N87" s="62">
        <v>19800</v>
      </c>
      <c r="O87" s="26"/>
    </row>
    <row r="88" spans="3:15" ht="16.5" customHeight="1">
      <c r="C88" s="22">
        <f t="shared" si="0"/>
        <v>2</v>
      </c>
      <c r="D88" s="55" t="s">
        <v>75</v>
      </c>
      <c r="E88" s="58">
        <v>70</v>
      </c>
      <c r="F88" s="61">
        <v>27800</v>
      </c>
      <c r="G88" s="25" t="str">
        <f t="shared" si="1"/>
        <v>予選通過</v>
      </c>
      <c r="K88" s="22"/>
      <c r="L88" s="16" t="s">
        <v>75</v>
      </c>
      <c r="M88" s="24">
        <v>70</v>
      </c>
      <c r="N88" s="62">
        <v>27800</v>
      </c>
      <c r="O88" s="26"/>
    </row>
    <row r="89" spans="3:15" ht="16.5" customHeight="1">
      <c r="C89" s="22">
        <f t="shared" si="0"/>
        <v>7</v>
      </c>
      <c r="D89" s="55" t="s">
        <v>76</v>
      </c>
      <c r="E89" s="58">
        <v>78</v>
      </c>
      <c r="F89" s="61">
        <v>22000</v>
      </c>
      <c r="G89" s="25" t="str">
        <f t="shared" si="1"/>
        <v/>
      </c>
      <c r="K89" s="22"/>
      <c r="L89" s="16" t="s">
        <v>76</v>
      </c>
      <c r="M89" s="24">
        <v>78</v>
      </c>
      <c r="N89" s="62">
        <v>22000</v>
      </c>
      <c r="O89" s="26"/>
    </row>
    <row r="90" spans="3:15" ht="16.5" customHeight="1">
      <c r="C90" s="22">
        <f t="shared" si="0"/>
        <v>5</v>
      </c>
      <c r="D90" s="55" t="s">
        <v>77</v>
      </c>
      <c r="E90" s="58">
        <v>74</v>
      </c>
      <c r="F90" s="61">
        <v>24300</v>
      </c>
      <c r="G90" s="25" t="str">
        <f t="shared" si="1"/>
        <v/>
      </c>
      <c r="K90" s="22"/>
      <c r="L90" s="16" t="s">
        <v>77</v>
      </c>
      <c r="M90" s="24">
        <v>74</v>
      </c>
      <c r="N90" s="62">
        <v>24300</v>
      </c>
      <c r="O90" s="26"/>
    </row>
    <row r="91" spans="3:15" ht="16.5" customHeight="1">
      <c r="C91" s="22">
        <f t="shared" si="0"/>
        <v>3</v>
      </c>
      <c r="D91" s="55" t="s">
        <v>78</v>
      </c>
      <c r="E91" s="58">
        <v>71</v>
      </c>
      <c r="F91" s="61">
        <v>25600</v>
      </c>
      <c r="G91" s="25" t="str">
        <f t="shared" si="1"/>
        <v>予選通過</v>
      </c>
      <c r="K91" s="22"/>
      <c r="L91" s="16" t="s">
        <v>78</v>
      </c>
      <c r="M91" s="24">
        <v>71</v>
      </c>
      <c r="N91" s="62">
        <v>25600</v>
      </c>
      <c r="O91" s="26"/>
    </row>
    <row r="92" spans="3:15" ht="16.5" customHeight="1">
      <c r="C92" s="22">
        <f t="shared" si="0"/>
        <v>4</v>
      </c>
      <c r="D92" s="55" t="s">
        <v>79</v>
      </c>
      <c r="E92" s="58">
        <v>73</v>
      </c>
      <c r="F92" s="61">
        <v>28900</v>
      </c>
      <c r="G92" s="25" t="str">
        <f t="shared" si="1"/>
        <v/>
      </c>
      <c r="K92" s="22"/>
      <c r="L92" s="16" t="s">
        <v>79</v>
      </c>
      <c r="M92" s="24">
        <v>73</v>
      </c>
      <c r="N92" s="62">
        <v>28900</v>
      </c>
      <c r="O92" s="26"/>
    </row>
    <row r="93" spans="3:15" ht="16.5" customHeight="1" thickBot="1">
      <c r="C93" s="22">
        <f t="shared" si="0"/>
        <v>1</v>
      </c>
      <c r="D93" s="55" t="s">
        <v>80</v>
      </c>
      <c r="E93" s="59">
        <v>68</v>
      </c>
      <c r="F93" s="61">
        <v>26000</v>
      </c>
      <c r="G93" s="25" t="str">
        <f t="shared" si="1"/>
        <v>予選通過</v>
      </c>
      <c r="K93" s="22"/>
      <c r="L93" s="16" t="s">
        <v>80</v>
      </c>
      <c r="M93" s="24">
        <v>68</v>
      </c>
      <c r="N93" s="62">
        <v>26000</v>
      </c>
      <c r="O93" s="26"/>
    </row>
    <row r="94" spans="3:15" ht="16.5" customHeight="1" thickTop="1"/>
    <row r="99" spans="3:3" ht="16.5" customHeight="1">
      <c r="C99" s="1" ph="1"/>
    </row>
    <row r="101" spans="3:3" ht="16.5" customHeight="1">
      <c r="C101" s="1" ph="1"/>
    </row>
    <row r="102" spans="3:3" ht="16.5" customHeight="1">
      <c r="C102" s="1" ph="1"/>
    </row>
    <row r="103" spans="3:3" ht="16.5" customHeight="1">
      <c r="C103" s="1" ph="1"/>
    </row>
  </sheetData>
  <mergeCells count="3">
    <mergeCell ref="A1:G1"/>
    <mergeCell ref="C9:N9"/>
    <mergeCell ref="K61:N61"/>
  </mergeCells>
  <phoneticPr fontId="3"/>
  <conditionalFormatting sqref="E85:E93">
    <cfRule type="cellIs" dxfId="0" priority="1" stopIfTrue="1" operator="greaterThanOrEqual">
      <formula>72</formula>
    </cfRule>
  </conditionalFormatting>
  <pageMargins left="0.7" right="0.7" top="0.75" bottom="0.75" header="0.3" footer="0.3"/>
  <pageSetup paperSize="9" orientation="portrait" horizontalDpi="0" verticalDpi="0" r:id="rId1"/>
  <ignoredErrors>
    <ignoredError sqref="K23:K42" numberStoredAsText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2023-05-12T02:25:57Z</dcterms:created>
  <dcterms:modified xsi:type="dcterms:W3CDTF">2023-07-13T06:16:37Z</dcterms:modified>
</cp:coreProperties>
</file>