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6-関数練習\"/>
    </mc:Choice>
  </mc:AlternateContent>
  <xr:revisionPtr revIDLastSave="0" documentId="13_ncr:1_{406624D6-478D-4880-8992-CB75AE638CFE}" xr6:coauthVersionLast="47" xr6:coauthVersionMax="47" xr10:uidLastSave="{00000000-0000-0000-0000-000000000000}"/>
  <bookViews>
    <workbookView xWindow="1164" yWindow="60" windowWidth="20472" windowHeight="12720" xr2:uid="{65B1A437-9BC2-48F4-8C41-13F96BBE31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7" i="1" l="1"/>
  <c r="D117" i="1"/>
  <c r="G122" i="1" s="1"/>
  <c r="F90" i="1"/>
  <c r="E90" i="1"/>
  <c r="D90" i="1"/>
  <c r="F69" i="1"/>
  <c r="F68" i="1"/>
  <c r="F67" i="1"/>
  <c r="F66" i="1"/>
  <c r="F56" i="1"/>
  <c r="E56" i="1"/>
  <c r="D56" i="1"/>
  <c r="F55" i="1"/>
  <c r="E55" i="1"/>
  <c r="D55" i="1"/>
  <c r="F54" i="1"/>
  <c r="E54" i="1"/>
  <c r="D54" i="1"/>
  <c r="F53" i="1"/>
  <c r="E53" i="1"/>
  <c r="D53" i="1"/>
  <c r="F52" i="1"/>
  <c r="E52" i="1"/>
  <c r="D52" i="1"/>
  <c r="F32" i="1"/>
  <c r="F31" i="1"/>
  <c r="F30" i="1"/>
  <c r="F29" i="1"/>
  <c r="F28" i="1"/>
  <c r="G120" i="1" l="1"/>
  <c r="G123" i="1"/>
  <c r="G121" i="1"/>
  <c r="G119" i="1"/>
  <c r="E119" i="1"/>
  <c r="F119" i="1"/>
  <c r="E120" i="1"/>
  <c r="F120" i="1"/>
  <c r="E121" i="1"/>
  <c r="F121" i="1"/>
  <c r="E122" i="1"/>
  <c r="F122" i="1"/>
  <c r="E123" i="1"/>
  <c r="F1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BEGINNERES SITE</author>
    <author>根津良彦</author>
  </authors>
  <commentList>
    <comment ref="D28" authorId="0" shapeId="0" xr:uid="{D0B3564F-875B-4935-A173-80DCAD860FFF}">
      <text>
        <r>
          <rPr>
            <sz val="12"/>
            <color indexed="81"/>
            <rFont val="ＭＳ Ｐゴシック"/>
            <family val="3"/>
            <charset val="128"/>
          </rPr>
          <t>ユーザー定義で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12"/>
            <rFont val="ＭＳ Ｐゴシック"/>
            <family val="3"/>
            <charset val="128"/>
          </rPr>
          <t>yyyy/mm/dd</t>
        </r>
      </text>
    </comment>
    <comment ref="L28" authorId="0" shapeId="0" xr:uid="{5058B4AC-E7EA-45CF-B636-826D707215F0}">
      <text>
        <r>
          <rPr>
            <sz val="12"/>
            <color indexed="81"/>
            <rFont val="ＭＳ Ｐゴシック"/>
            <family val="3"/>
            <charset val="128"/>
          </rPr>
          <t>ユーザー定義で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12"/>
            <rFont val="ＭＳ Ｐゴシック"/>
            <family val="3"/>
            <charset val="128"/>
          </rPr>
          <t>yyyy/mm/dd</t>
        </r>
      </text>
    </comment>
    <comment ref="F32" authorId="0" shapeId="0" xr:uid="{674FBD88-36FD-4580-89D2-714D3FB0C9C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(D32,E32)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シリアル値が表示
ユーザー定義で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12"/>
            <rFont val="ＭＳ Ｐゴシック"/>
            <family val="3"/>
            <charset val="128"/>
          </rPr>
          <t>yyyy/mm</t>
        </r>
      </text>
    </comment>
    <comment ref="D52" authorId="1" shapeId="0" xr:uid="{E4CFC198-F5F3-479B-9E33-322C6946B6A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(C52)</t>
        </r>
      </text>
    </comment>
    <comment ref="E52" authorId="1" shapeId="0" xr:uid="{31734693-CAC0-4E9F-80AC-5F07931D396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(C52)</t>
        </r>
      </text>
    </comment>
    <comment ref="F52" authorId="1" shapeId="0" xr:uid="{CBA2233D-8F6B-4C65-BECB-5B2AC952EB4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DAY</t>
        </r>
        <r>
          <rPr>
            <b/>
            <sz val="14"/>
            <color indexed="81"/>
            <rFont val="ＭＳ Ｐゴシック"/>
            <family val="3"/>
            <charset val="128"/>
          </rPr>
          <t>(C52)</t>
        </r>
      </text>
    </comment>
    <comment ref="F66" authorId="1" shapeId="0" xr:uid="{3F4E21E6-E9F1-4DE3-9222-245D2154522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(C66,D66,E66)</t>
        </r>
      </text>
    </comment>
    <comment ref="D90" authorId="0" shapeId="0" xr:uid="{2E8205E0-33F8-4315-B724-B9FFAED43E8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10"/>
            <rFont val="ＭＳ Ｐゴシック"/>
            <family val="3"/>
            <charset val="128"/>
          </rPr>
          <t>PMT</t>
        </r>
        <r>
          <rPr>
            <b/>
            <sz val="14"/>
            <color indexed="81"/>
            <rFont val="ＭＳ Ｐゴシック"/>
            <family val="3"/>
            <charset val="128"/>
          </rPr>
          <t>(D87/12,D88*12,D89)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関数の前に「-」を入力します。</t>
        </r>
      </text>
    </comment>
    <comment ref="D117" authorId="1" shapeId="0" xr:uid="{73CE927B-C3FC-4DF1-AD5A-E80C49C90D91}">
      <text>
        <r>
          <rPr>
            <b/>
            <sz val="14"/>
            <color indexed="39"/>
            <rFont val="ＭＳ Ｐゴシック"/>
            <family val="3"/>
            <charset val="128"/>
          </rPr>
          <t>絶対参照セル</t>
        </r>
      </text>
    </comment>
    <comment ref="K117" authorId="1" shapeId="0" xr:uid="{C20BEEF7-A27B-4BD1-8229-7C016A7E29CE}">
      <text>
        <r>
          <rPr>
            <b/>
            <sz val="14"/>
            <color indexed="81"/>
            <rFont val="ＭＳ Ｐゴシック"/>
            <family val="3"/>
            <charset val="128"/>
          </rPr>
          <t>=TODAY()</t>
        </r>
      </text>
    </comment>
    <comment ref="E119" authorId="1" shapeId="0" xr:uid="{02CE2E28-FF2F-46F0-9086-8C822ACA188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(D119,</t>
        </r>
        <r>
          <rPr>
            <b/>
            <sz val="14"/>
            <color indexed="12"/>
            <rFont val="ＭＳ Ｐゴシック"/>
            <family val="3"/>
            <charset val="128"/>
          </rPr>
          <t>$D$117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0"/>
            <rFont val="ＭＳ Ｐゴシック"/>
            <family val="3"/>
            <charset val="128"/>
          </rPr>
          <t>"y"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9" authorId="1" shapeId="0" xr:uid="{6AA5B716-FFD1-47A5-B3C6-739671E9AAC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(D119,</t>
        </r>
        <r>
          <rPr>
            <b/>
            <sz val="14"/>
            <color indexed="12"/>
            <rFont val="ＭＳ Ｐゴシック"/>
            <family val="3"/>
            <charset val="128"/>
          </rPr>
          <t>$D$117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0"/>
            <rFont val="ＭＳ Ｐゴシック"/>
            <family val="3"/>
            <charset val="128"/>
          </rPr>
          <t>"m"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19" authorId="1" shapeId="0" xr:uid="{AFF9AE79-1072-46DE-BFB6-1818D2C38BB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(D119,</t>
        </r>
        <r>
          <rPr>
            <b/>
            <sz val="14"/>
            <color indexed="12"/>
            <rFont val="ＭＳ Ｐゴシック"/>
            <family val="3"/>
            <charset val="128"/>
          </rPr>
          <t>$D$117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0"/>
            <rFont val="ＭＳ Ｐゴシック"/>
            <family val="3"/>
            <charset val="128"/>
          </rPr>
          <t>"d"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8"/>
            <color indexed="10"/>
            <rFont val="ＭＳ Ｐゴシック"/>
            <family val="3"/>
            <charset val="128"/>
          </rPr>
          <t>+1</t>
        </r>
        <r>
          <rPr>
            <b/>
            <sz val="18"/>
            <color indexed="81"/>
            <rFont val="ＭＳ Ｐゴシック"/>
            <family val="3"/>
            <charset val="128"/>
          </rPr>
          <t xml:space="preserve">
入社日を勤続日にするには
関数設定後に、
数式バーで　「</t>
        </r>
        <r>
          <rPr>
            <b/>
            <sz val="18"/>
            <color indexed="10"/>
            <rFont val="ＭＳ Ｐゴシック"/>
            <family val="3"/>
            <charset val="128"/>
          </rPr>
          <t>+1</t>
        </r>
        <r>
          <rPr>
            <b/>
            <sz val="18"/>
            <color indexed="81"/>
            <rFont val="ＭＳ Ｐゴシック"/>
            <family val="3"/>
            <charset val="128"/>
          </rPr>
          <t>」</t>
        </r>
      </text>
    </comment>
  </commentList>
</comments>
</file>

<file path=xl/sharedStrings.xml><?xml version="1.0" encoding="utf-8"?>
<sst xmlns="http://schemas.openxmlformats.org/spreadsheetml/2006/main" count="112" uniqueCount="52">
  <si>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</si>
  <si>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4"/>
  </si>
  <si>
    <t>（問題１）</t>
    <rPh sb="1" eb="3">
      <t>モンダイ</t>
    </rPh>
    <phoneticPr fontId="4"/>
  </si>
  <si>
    <t>「完成予定」を計算式で設定します。</t>
    <rPh sb="1" eb="3">
      <t>カンセイ</t>
    </rPh>
    <rPh sb="3" eb="5">
      <t>ヨテイ</t>
    </rPh>
    <rPh sb="7" eb="9">
      <t>ケイサン</t>
    </rPh>
    <rPh sb="9" eb="10">
      <t>シキ</t>
    </rPh>
    <rPh sb="11" eb="13">
      <t>セッテイ</t>
    </rPh>
    <phoneticPr fontId="4"/>
  </si>
  <si>
    <t>左のように作成してみましょう</t>
  </si>
  <si>
    <t>場所</t>
    <rPh sb="0" eb="2">
      <t>バショ</t>
    </rPh>
    <phoneticPr fontId="4"/>
  </si>
  <si>
    <t>着工</t>
    <rPh sb="0" eb="2">
      <t>チャッコウ</t>
    </rPh>
    <phoneticPr fontId="4"/>
  </si>
  <si>
    <t>予定月数</t>
    <rPh sb="0" eb="2">
      <t>ヨテイ</t>
    </rPh>
    <rPh sb="2" eb="3">
      <t>ツキ</t>
    </rPh>
    <rPh sb="3" eb="4">
      <t>スウ</t>
    </rPh>
    <phoneticPr fontId="4"/>
  </si>
  <si>
    <t>完成予定</t>
    <rPh sb="0" eb="2">
      <t>カンセイ</t>
    </rPh>
    <rPh sb="2" eb="4">
      <t>ヨテイ</t>
    </rPh>
    <phoneticPr fontId="4"/>
  </si>
  <si>
    <t>ABCホテル</t>
    <phoneticPr fontId="4"/>
  </si>
  <si>
    <t>美術館</t>
    <rPh sb="0" eb="3">
      <t>ビジュツカン</t>
    </rPh>
    <phoneticPr fontId="4"/>
  </si>
  <si>
    <t>公園</t>
    <rPh sb="0" eb="2">
      <t>コウエン</t>
    </rPh>
    <phoneticPr fontId="4"/>
  </si>
  <si>
    <t>マンション１</t>
    <phoneticPr fontId="4"/>
  </si>
  <si>
    <t>マンション２</t>
  </si>
  <si>
    <t>以下の表で、「着工日」を｛年｝｛月｝｛日｝に分けましょう。</t>
    <rPh sb="0" eb="2">
      <t>イカ</t>
    </rPh>
    <rPh sb="3" eb="4">
      <t>ヒョウ</t>
    </rPh>
    <rPh sb="7" eb="10">
      <t>チャッコウビ</t>
    </rPh>
    <rPh sb="13" eb="14">
      <t>ネン</t>
    </rPh>
    <rPh sb="16" eb="17">
      <t>ツキ</t>
    </rPh>
    <rPh sb="19" eb="20">
      <t>ヒ</t>
    </rPh>
    <rPh sb="22" eb="23">
      <t>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</si>
  <si>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</si>
  <si>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</si>
  <si>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</si>
  <si>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以下の表の「年」「月」「日」を一つの日付にまとめましょう。</t>
    <rPh sb="0" eb="2">
      <t>イカ</t>
    </rPh>
    <rPh sb="3" eb="4">
      <t>ヒョウ</t>
    </rPh>
    <rPh sb="6" eb="7">
      <t>ネン</t>
    </rPh>
    <rPh sb="9" eb="10">
      <t>ツキ</t>
    </rPh>
    <rPh sb="12" eb="13">
      <t>ヒ</t>
    </rPh>
    <rPh sb="15" eb="16">
      <t>ヒト</t>
    </rPh>
    <rPh sb="18" eb="20">
      <t>ヒヅケ</t>
    </rPh>
    <phoneticPr fontId="4"/>
  </si>
  <si>
    <t>山田</t>
    <rPh sb="0" eb="2">
      <t>ヤマダ</t>
    </rPh>
    <phoneticPr fontId="4"/>
  </si>
  <si>
    <t>鈴木</t>
    <rPh sb="0" eb="2">
      <t>スズキ</t>
    </rPh>
    <phoneticPr fontId="4"/>
  </si>
  <si>
    <t>橋本</t>
    <rPh sb="0" eb="2">
      <t>ハシモト</t>
    </rPh>
    <phoneticPr fontId="4"/>
  </si>
  <si>
    <t>太田</t>
    <rPh sb="0" eb="2">
      <t>オオタ</t>
    </rPh>
    <phoneticPr fontId="4"/>
  </si>
  <si>
    <t>(ＰＭＴ関数＝財務）</t>
    <rPh sb="4" eb="6">
      <t>カンスウ</t>
    </rPh>
    <rPh sb="7" eb="9">
      <t>ザイム</t>
    </rPh>
    <phoneticPr fontId="4"/>
  </si>
  <si>
    <t>マイカー購入計画</t>
    <rPh sb="4" eb="6">
      <t>コウニュウ</t>
    </rPh>
    <rPh sb="6" eb="8">
      <t>ケイカク</t>
    </rPh>
    <phoneticPr fontId="4"/>
  </si>
  <si>
    <t>案１</t>
    <rPh sb="0" eb="1">
      <t>アン</t>
    </rPh>
    <phoneticPr fontId="4"/>
  </si>
  <si>
    <t>案２</t>
    <rPh sb="0" eb="1">
      <t>アン</t>
    </rPh>
    <phoneticPr fontId="4"/>
  </si>
  <si>
    <t>案３</t>
    <rPh sb="0" eb="1">
      <t>アン</t>
    </rPh>
    <phoneticPr fontId="4"/>
  </si>
  <si>
    <t>利率(年)</t>
    <rPh sb="0" eb="2">
      <t>リリツ</t>
    </rPh>
    <phoneticPr fontId="4"/>
  </si>
  <si>
    <t>期間(年)</t>
    <rPh sb="0" eb="2">
      <t>キカン</t>
    </rPh>
    <rPh sb="3" eb="4">
      <t>ネン</t>
    </rPh>
    <phoneticPr fontId="4"/>
  </si>
  <si>
    <t>借入金</t>
    <rPh sb="0" eb="1">
      <t>シャク</t>
    </rPh>
    <rPh sb="1" eb="3">
      <t>ニュウキン</t>
    </rPh>
    <phoneticPr fontId="4"/>
  </si>
  <si>
    <t>月返済高</t>
    <rPh sb="0" eb="1">
      <t>ツキ</t>
    </rPh>
    <rPh sb="1" eb="3">
      <t>ヘンサイ</t>
    </rPh>
    <rPh sb="3" eb="4">
      <t>タカ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</si>
  <si>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に「本日日付」を元に、勤続年数・月数・日数を設定しましょう。</t>
    </r>
    <rPh sb="3" eb="5">
      <t>ホンジツ</t>
    </rPh>
    <rPh sb="5" eb="7">
      <t>ヒヅケ</t>
    </rPh>
    <rPh sb="9" eb="10">
      <t>モト</t>
    </rPh>
    <rPh sb="12" eb="14">
      <t>キンゾク</t>
    </rPh>
    <rPh sb="14" eb="16">
      <t>ネンスウ</t>
    </rPh>
    <rPh sb="17" eb="19">
      <t>ツキスウ</t>
    </rPh>
    <rPh sb="20" eb="21">
      <t>ヒ</t>
    </rPh>
    <rPh sb="21" eb="22">
      <t>スウ</t>
    </rPh>
    <phoneticPr fontId="4"/>
  </si>
  <si>
    <r>
      <t>期間を算出する「</t>
    </r>
    <r>
      <rPr>
        <b/>
        <sz val="12"/>
        <color indexed="10"/>
        <rFont val="ＭＳ Ｐゴシック"/>
        <family val="3"/>
        <charset val="128"/>
      </rPr>
      <t>ＤＡＴＥＤＩＦ関数</t>
    </r>
    <r>
      <rPr>
        <sz val="12"/>
        <color theme="1"/>
        <rFont val="ＭＳ Ｐゴシック"/>
        <family val="3"/>
        <charset val="128"/>
      </rPr>
      <t>」を</t>
    </r>
    <r>
      <rPr>
        <b/>
        <sz val="12"/>
        <color indexed="8"/>
        <rFont val="ＭＳ Ｐゴシック"/>
        <family val="3"/>
        <charset val="128"/>
      </rPr>
      <t>入力</t>
    </r>
    <r>
      <rPr>
        <sz val="12"/>
        <color theme="1"/>
        <rFont val="ＭＳ Ｐゴシック"/>
        <family val="3"/>
        <charset val="128"/>
      </rPr>
      <t>します。</t>
    </r>
    <rPh sb="0" eb="2">
      <t>キカン</t>
    </rPh>
    <rPh sb="3" eb="5">
      <t>サンシュツ</t>
    </rPh>
    <rPh sb="15" eb="17">
      <t>カンスウ</t>
    </rPh>
    <rPh sb="19" eb="21">
      <t>ニュウリョク</t>
    </rPh>
    <phoneticPr fontId="4"/>
  </si>
  <si>
    <r>
      <t>※注意→「</t>
    </r>
    <r>
      <rPr>
        <b/>
        <sz val="12"/>
        <rFont val="ＭＳ Ｐゴシック"/>
        <family val="3"/>
        <charset val="128"/>
      </rPr>
      <t>本日日付</t>
    </r>
    <r>
      <rPr>
        <sz val="12"/>
        <color theme="1"/>
        <rFont val="ＭＳ Ｐゴシック"/>
        <family val="3"/>
        <charset val="128"/>
      </rPr>
      <t>」セルは</t>
    </r>
    <r>
      <rPr>
        <b/>
        <sz val="12"/>
        <color indexed="12"/>
        <rFont val="ＭＳ Ｐゴシック"/>
        <family val="3"/>
        <charset val="128"/>
      </rPr>
      <t>絶対参照</t>
    </r>
    <r>
      <rPr>
        <sz val="12"/>
        <color theme="1"/>
        <rFont val="ＭＳ Ｐゴシック"/>
        <family val="3"/>
        <charset val="128"/>
      </rPr>
      <t>ですね。</t>
    </r>
    <rPh sb="1" eb="3">
      <t>チュウイ</t>
    </rPh>
    <rPh sb="5" eb="7">
      <t>ホンジツ</t>
    </rPh>
    <rPh sb="7" eb="9">
      <t>ヒヅケ</t>
    </rPh>
    <rPh sb="13" eb="15">
      <t>ゼッタイ</t>
    </rPh>
    <rPh sb="15" eb="17">
      <t>サンショウ</t>
    </rPh>
    <phoneticPr fontId="4"/>
  </si>
  <si>
    <r>
      <t>※注意→コピーは右ドラッグ→</t>
    </r>
    <r>
      <rPr>
        <b/>
        <sz val="12"/>
        <color indexed="12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！</t>
    </r>
    <rPh sb="1" eb="3">
      <t>チュウイ</t>
    </rPh>
    <rPh sb="8" eb="9">
      <t>ミギ</t>
    </rPh>
    <rPh sb="14" eb="16">
      <t>ショシキ</t>
    </rPh>
    <phoneticPr fontId="4"/>
  </si>
  <si>
    <t>本日日付</t>
    <rPh sb="0" eb="2">
      <t>ホンジツ</t>
    </rPh>
    <rPh sb="2" eb="4">
      <t>ヒヅケ</t>
    </rPh>
    <phoneticPr fontId="4"/>
  </si>
  <si>
    <t>氏名</t>
    <rPh sb="0" eb="2">
      <t>シメイ</t>
    </rPh>
    <phoneticPr fontId="4"/>
  </si>
  <si>
    <t>入社日</t>
    <rPh sb="0" eb="3">
      <t>ニュウシャビ</t>
    </rPh>
    <phoneticPr fontId="4"/>
  </si>
  <si>
    <t>勤続年数</t>
    <rPh sb="0" eb="2">
      <t>キンゾク</t>
    </rPh>
    <rPh sb="2" eb="4">
      <t>ネンスウ</t>
    </rPh>
    <phoneticPr fontId="4"/>
  </si>
  <si>
    <t>勤続月数</t>
    <rPh sb="0" eb="2">
      <t>キンゾク</t>
    </rPh>
    <rPh sb="2" eb="4">
      <t>ツキスウ</t>
    </rPh>
    <phoneticPr fontId="4"/>
  </si>
  <si>
    <t>勤続日数</t>
    <rPh sb="0" eb="2">
      <t>キンゾク</t>
    </rPh>
    <rPh sb="2" eb="4">
      <t>ニッスウ</t>
    </rPh>
    <phoneticPr fontId="4"/>
  </si>
  <si>
    <t>芥川竜太</t>
    <rPh sb="0" eb="2">
      <t>アクタガワ</t>
    </rPh>
    <rPh sb="2" eb="4">
      <t>リュウタ</t>
    </rPh>
    <phoneticPr fontId="4"/>
  </si>
  <si>
    <t>夏目宗一</t>
    <rPh sb="0" eb="2">
      <t>ナツメ</t>
    </rPh>
    <rPh sb="2" eb="4">
      <t>ソウイチ</t>
    </rPh>
    <phoneticPr fontId="4"/>
  </si>
  <si>
    <t>柳田邦安</t>
    <rPh sb="0" eb="2">
      <t>ヤナギダ</t>
    </rPh>
    <rPh sb="2" eb="4">
      <t>クニヤス</t>
    </rPh>
    <phoneticPr fontId="4"/>
  </si>
  <si>
    <t>三浦綾江</t>
    <rPh sb="0" eb="2">
      <t>ミウラ</t>
    </rPh>
    <rPh sb="2" eb="3">
      <t>アヤ</t>
    </rPh>
    <rPh sb="3" eb="4">
      <t>エ</t>
    </rPh>
    <phoneticPr fontId="4"/>
  </si>
  <si>
    <t>松本清二</t>
    <rPh sb="0" eb="2">
      <t>マツモト</t>
    </rPh>
    <rPh sb="2" eb="4">
      <t>セイジ</t>
    </rPh>
    <phoneticPr fontId="4"/>
  </si>
  <si>
    <t>ユーザー定義で「単位」を設定。</t>
    <rPh sb="4" eb="6">
      <t>テイギ</t>
    </rPh>
    <rPh sb="8" eb="10">
      <t>タンイ</t>
    </rPh>
    <rPh sb="12" eb="14">
      <t>セッテイ</t>
    </rPh>
    <phoneticPr fontId="4"/>
  </si>
  <si>
    <t>Copyright(c) Beginners Site All right reserved 2023/5/12</t>
    <phoneticPr fontId="4"/>
  </si>
  <si>
    <r>
      <t>（</t>
    </r>
    <r>
      <rPr>
        <b/>
        <sz val="12"/>
        <color theme="1"/>
        <rFont val="ＭＳ Ｐゴシック"/>
        <family val="3"/>
        <charset val="128"/>
      </rPr>
      <t>ＥＯＭＯＮＴＨ</t>
    </r>
    <r>
      <rPr>
        <sz val="12"/>
        <color theme="1"/>
        <rFont val="ＭＳ Ｐゴシック"/>
        <family val="3"/>
        <charset val="128"/>
      </rPr>
      <t>＝日付／時刻）</t>
    </r>
    <rPh sb="9" eb="11">
      <t>ヒヅケ</t>
    </rPh>
    <rPh sb="12" eb="14">
      <t>ジコク</t>
    </rPh>
    <phoneticPr fontId="4"/>
  </si>
  <si>
    <r>
      <t>（</t>
    </r>
    <r>
      <rPr>
        <b/>
        <sz val="12"/>
        <color theme="1"/>
        <rFont val="ＭＳ Ｐゴシック"/>
        <family val="3"/>
        <charset val="128"/>
      </rPr>
      <t>ＹＥＡＲ</t>
    </r>
    <r>
      <rPr>
        <sz val="12"/>
        <color theme="1"/>
        <rFont val="ＭＳ Ｐゴシック"/>
        <family val="3"/>
        <charset val="128"/>
      </rPr>
      <t>関数・</t>
    </r>
    <r>
      <rPr>
        <b/>
        <sz val="12"/>
        <color theme="1"/>
        <rFont val="ＭＳ Ｐゴシック"/>
        <family val="3"/>
        <charset val="128"/>
      </rPr>
      <t>ＭＯＮＴＨ</t>
    </r>
    <r>
      <rPr>
        <sz val="12"/>
        <color theme="1"/>
        <rFont val="ＭＳ Ｐゴシック"/>
        <family val="3"/>
        <charset val="128"/>
      </rPr>
      <t>関数・</t>
    </r>
    <r>
      <rPr>
        <b/>
        <sz val="12"/>
        <color theme="1"/>
        <rFont val="ＭＳ Ｐゴシック"/>
        <family val="3"/>
        <charset val="128"/>
      </rPr>
      <t>ＤＡＹ</t>
    </r>
    <r>
      <rPr>
        <sz val="12"/>
        <color theme="1"/>
        <rFont val="ＭＳ Ｐゴシック"/>
        <family val="3"/>
        <charset val="128"/>
      </rPr>
      <t>関数＝日付／時刻）</t>
    </r>
    <rPh sb="5" eb="7">
      <t>カンスウ</t>
    </rPh>
    <rPh sb="13" eb="15">
      <t>カンスウ</t>
    </rPh>
    <rPh sb="19" eb="21">
      <t>カンスウ</t>
    </rPh>
    <rPh sb="22" eb="24">
      <t>ヒヅケ</t>
    </rPh>
    <rPh sb="25" eb="27">
      <t>ジコク</t>
    </rPh>
    <phoneticPr fontId="4"/>
  </si>
  <si>
    <r>
      <t>（</t>
    </r>
    <r>
      <rPr>
        <b/>
        <sz val="12"/>
        <color theme="1"/>
        <rFont val="ＭＳ Ｐゴシック"/>
        <family val="3"/>
        <charset val="128"/>
      </rPr>
      <t>ＤＡＴＥ</t>
    </r>
    <r>
      <rPr>
        <sz val="12"/>
        <color theme="1"/>
        <rFont val="ＭＳ Ｐゴシック"/>
        <family val="3"/>
        <charset val="128"/>
      </rPr>
      <t>関数＝日付／時刻）</t>
    </r>
    <rPh sb="5" eb="7">
      <t>カンスウ</t>
    </rPh>
    <rPh sb="8" eb="10">
      <t>ヒヅケ</t>
    </rPh>
    <rPh sb="11" eb="13">
      <t>ジコク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</si>
</sst>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&quot;¥&quot;#,##0;[Red]&quot;¥&quot;\-#,##0"/>
    <numFmt numFmtId="176" formatCode="#,###&quot;円&quot;"/>
    <numFmt numFmtId="177" formatCode="#,###&quot;個&quot;"/>
    <numFmt numFmtId="178" formatCode="yyyy/mm/dd"/>
    <numFmt numFmtId="179" formatCode="General&quot;ｶ月&quot;"/>
    <numFmt numFmtId="180" formatCode="yyyy/mm"/>
    <numFmt numFmtId="182" formatCode="m&quot;月&quot;d&quot;日&quot;;@"/>
    <numFmt numFmtId="183" formatCode="0.0%"/>
    <numFmt numFmtId="184" formatCode="#,###&quot;ｶ月&quot;"/>
    <numFmt numFmtId="185" formatCode="#,###&quot;年&quot;"/>
    <numFmt numFmtId="186" formatCode="#,###&quot;日&quot;"/>
    <numFmt numFmtId="187" formatCode="[$]ggge&quot;年&quot;m&quot;月&quot;d&quot;日&quot;;@" x16r2:formatCode16="[$-ja-JP-x-gannen]ggge&quot;年&quot;m&quot;月&quot;d&quot;日&quot;;@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43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8"/>
      <color indexed="81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78" fontId="5" fillId="6" borderId="8" xfId="0" applyNumberFormat="1" applyFont="1" applyFill="1" applyBorder="1" applyAlignment="1">
      <alignment horizontal="center" vertical="center"/>
    </xf>
    <xf numFmtId="180" fontId="5" fillId="6" borderId="8" xfId="0" applyNumberFormat="1" applyFont="1" applyFill="1" applyBorder="1">
      <alignment vertical="center"/>
    </xf>
    <xf numFmtId="14" fontId="5" fillId="6" borderId="8" xfId="0" applyNumberFormat="1" applyFont="1" applyFill="1" applyBorder="1" applyAlignment="1">
      <alignment horizontal="center" vertical="center"/>
    </xf>
    <xf numFmtId="0" fontId="5" fillId="6" borderId="8" xfId="0" applyFont="1" applyFill="1" applyBorder="1">
      <alignment vertical="center"/>
    </xf>
    <xf numFmtId="178" fontId="5" fillId="6" borderId="11" xfId="0" applyNumberFormat="1" applyFont="1" applyFill="1" applyBorder="1" applyAlignment="1">
      <alignment horizontal="center" vertical="center"/>
    </xf>
    <xf numFmtId="180" fontId="5" fillId="6" borderId="11" xfId="0" applyNumberFormat="1" applyFont="1" applyFill="1" applyBorder="1">
      <alignment vertical="center"/>
    </xf>
    <xf numFmtId="14" fontId="5" fillId="6" borderId="11" xfId="0" applyNumberFormat="1" applyFont="1" applyFill="1" applyBorder="1" applyAlignment="1">
      <alignment horizontal="center" vertical="center"/>
    </xf>
    <xf numFmtId="0" fontId="5" fillId="6" borderId="11" xfId="0" applyFont="1" applyFill="1" applyBorder="1">
      <alignment vertical="center"/>
    </xf>
    <xf numFmtId="178" fontId="5" fillId="6" borderId="14" xfId="0" applyNumberFormat="1" applyFont="1" applyFill="1" applyBorder="1" applyAlignment="1">
      <alignment horizontal="center" vertical="center"/>
    </xf>
    <xf numFmtId="180" fontId="5" fillId="6" borderId="14" xfId="0" applyNumberFormat="1" applyFont="1" applyFill="1" applyBorder="1">
      <alignment vertical="center"/>
    </xf>
    <xf numFmtId="14" fontId="5" fillId="6" borderId="14" xfId="0" applyNumberFormat="1" applyFont="1" applyFill="1" applyBorder="1" applyAlignment="1">
      <alignment horizontal="center" vertical="center"/>
    </xf>
    <xf numFmtId="0" fontId="5" fillId="6" borderId="14" xfId="0" applyFont="1" applyFill="1" applyBorder="1">
      <alignment vertical="center"/>
    </xf>
    <xf numFmtId="0" fontId="11" fillId="6" borderId="7" xfId="0" applyFont="1" applyFill="1" applyBorder="1" applyAlignment="1">
      <alignment horizontal="right" vertical="center"/>
    </xf>
    <xf numFmtId="0" fontId="11" fillId="6" borderId="19" xfId="0" applyFont="1" applyFill="1" applyBorder="1">
      <alignment vertical="center"/>
    </xf>
    <xf numFmtId="0" fontId="11" fillId="6" borderId="20" xfId="0" applyFont="1" applyFill="1" applyBorder="1">
      <alignment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21" xfId="0" applyFont="1" applyFill="1" applyBorder="1">
      <alignment vertical="center"/>
    </xf>
    <xf numFmtId="0" fontId="11" fillId="6" borderId="22" xfId="0" applyFont="1" applyFill="1" applyBorder="1">
      <alignment vertical="center"/>
    </xf>
    <xf numFmtId="0" fontId="11" fillId="6" borderId="13" xfId="0" applyFont="1" applyFill="1" applyBorder="1" applyAlignment="1">
      <alignment horizontal="right" vertical="center"/>
    </xf>
    <xf numFmtId="0" fontId="11" fillId="6" borderId="23" xfId="0" applyFont="1" applyFill="1" applyBorder="1">
      <alignment vertical="center"/>
    </xf>
    <xf numFmtId="0" fontId="11" fillId="6" borderId="24" xfId="0" applyFont="1" applyFill="1" applyBorder="1">
      <alignment vertical="center"/>
    </xf>
    <xf numFmtId="0" fontId="12" fillId="0" borderId="0" xfId="0" applyFont="1">
      <alignment vertical="center"/>
    </xf>
    <xf numFmtId="0" fontId="5" fillId="0" borderId="21" xfId="0" applyFont="1" applyBorder="1">
      <alignment vertical="center"/>
    </xf>
    <xf numFmtId="0" fontId="13" fillId="7" borderId="25" xfId="0" applyFont="1" applyFill="1" applyBorder="1" applyAlignment="1">
      <alignment horizontal="centerContinuous" vertical="center"/>
    </xf>
    <xf numFmtId="0" fontId="13" fillId="7" borderId="26" xfId="0" applyFont="1" applyFill="1" applyBorder="1" applyAlignment="1">
      <alignment horizontal="centerContinuous" vertical="center"/>
    </xf>
    <xf numFmtId="0" fontId="13" fillId="7" borderId="27" xfId="0" applyFont="1" applyFill="1" applyBorder="1" applyAlignment="1">
      <alignment horizontal="centerContinuous" vertical="center"/>
    </xf>
    <xf numFmtId="0" fontId="5" fillId="3" borderId="21" xfId="0" applyFont="1" applyFill="1" applyBorder="1">
      <alignment vertical="center"/>
    </xf>
    <xf numFmtId="0" fontId="5" fillId="3" borderId="21" xfId="0" applyFont="1" applyFill="1" applyBorder="1" applyAlignment="1">
      <alignment horizontal="center" vertical="center"/>
    </xf>
    <xf numFmtId="183" fontId="14" fillId="0" borderId="21" xfId="3" applyNumberFormat="1" applyFont="1" applyFill="1" applyBorder="1" applyAlignment="1">
      <alignment vertical="center"/>
    </xf>
    <xf numFmtId="0" fontId="14" fillId="0" borderId="21" xfId="0" applyFont="1" applyBorder="1">
      <alignment vertical="center"/>
    </xf>
    <xf numFmtId="6" fontId="5" fillId="0" borderId="21" xfId="2" applyFont="1" applyFill="1" applyBorder="1" applyAlignment="1">
      <alignment vertical="center"/>
    </xf>
    <xf numFmtId="6" fontId="14" fillId="6" borderId="21" xfId="2" applyFont="1" applyFill="1" applyBorder="1" applyAlignment="1">
      <alignment vertical="center"/>
    </xf>
    <xf numFmtId="0" fontId="17" fillId="5" borderId="0" xfId="0" applyFont="1" applyFill="1">
      <alignment vertical="center"/>
    </xf>
    <xf numFmtId="14" fontId="8" fillId="8" borderId="0" xfId="0" applyNumberFormat="1" applyFont="1" applyFill="1">
      <alignment vertical="center"/>
    </xf>
    <xf numFmtId="178" fontId="5" fillId="0" borderId="21" xfId="0" applyNumberFormat="1" applyFont="1" applyBorder="1">
      <alignment vertical="center"/>
    </xf>
    <xf numFmtId="185" fontId="14" fillId="6" borderId="21" xfId="0" applyNumberFormat="1" applyFont="1" applyFill="1" applyBorder="1">
      <alignment vertical="center"/>
    </xf>
    <xf numFmtId="184" fontId="14" fillId="6" borderId="21" xfId="0" applyNumberFormat="1" applyFont="1" applyFill="1" applyBorder="1">
      <alignment vertical="center"/>
    </xf>
    <xf numFmtId="186" fontId="14" fillId="6" borderId="22" xfId="0" applyNumberFormat="1" applyFont="1" applyFill="1" applyBorder="1">
      <alignment vertical="center"/>
    </xf>
    <xf numFmtId="0" fontId="14" fillId="6" borderId="21" xfId="0" applyFont="1" applyFill="1" applyBorder="1">
      <alignment vertical="center"/>
    </xf>
    <xf numFmtId="0" fontId="14" fillId="6" borderId="22" xfId="0" applyFont="1" applyFill="1" applyBorder="1">
      <alignment vertical="center"/>
    </xf>
    <xf numFmtId="178" fontId="5" fillId="0" borderId="23" xfId="0" applyNumberFormat="1" applyFont="1" applyBorder="1">
      <alignment vertical="center"/>
    </xf>
    <xf numFmtId="185" fontId="14" fillId="6" borderId="23" xfId="0" applyNumberFormat="1" applyFont="1" applyFill="1" applyBorder="1">
      <alignment vertical="center"/>
    </xf>
    <xf numFmtId="184" fontId="14" fillId="6" borderId="23" xfId="0" applyNumberFormat="1" applyFont="1" applyFill="1" applyBorder="1">
      <alignment vertical="center"/>
    </xf>
    <xf numFmtId="186" fontId="14" fillId="6" borderId="24" xfId="0" applyNumberFormat="1" applyFont="1" applyFill="1" applyBorder="1">
      <alignment vertical="center"/>
    </xf>
    <xf numFmtId="0" fontId="14" fillId="6" borderId="23" xfId="0" applyFont="1" applyFill="1" applyBorder="1">
      <alignment vertical="center"/>
    </xf>
    <xf numFmtId="0" fontId="14" fillId="6" borderId="24" xfId="0" applyFont="1" applyFill="1" applyBorder="1">
      <alignment vertical="center"/>
    </xf>
    <xf numFmtId="0" fontId="18" fillId="0" borderId="0" xfId="0" applyFont="1">
      <alignment vertical="center"/>
    </xf>
    <xf numFmtId="179" fontId="5" fillId="10" borderId="9" xfId="0" applyNumberFormat="1" applyFont="1" applyFill="1" applyBorder="1">
      <alignment vertical="center"/>
    </xf>
    <xf numFmtId="179" fontId="5" fillId="10" borderId="12" xfId="0" applyNumberFormat="1" applyFont="1" applyFill="1" applyBorder="1">
      <alignment vertical="center"/>
    </xf>
    <xf numFmtId="179" fontId="5" fillId="10" borderId="15" xfId="0" applyNumberFormat="1" applyFont="1" applyFill="1" applyBorder="1">
      <alignment vertical="center"/>
    </xf>
    <xf numFmtId="0" fontId="5" fillId="10" borderId="8" xfId="0" applyFont="1" applyFill="1" applyBorder="1">
      <alignment vertical="center"/>
    </xf>
    <xf numFmtId="0" fontId="5" fillId="10" borderId="11" xfId="0" applyFont="1" applyFill="1" applyBorder="1">
      <alignment vertical="center"/>
    </xf>
    <xf numFmtId="0" fontId="5" fillId="10" borderId="14" xfId="0" applyFont="1" applyFill="1" applyBorder="1">
      <alignment vertical="center"/>
    </xf>
    <xf numFmtId="0" fontId="5" fillId="11" borderId="7" xfId="0" applyFont="1" applyFill="1" applyBorder="1">
      <alignment vertical="center"/>
    </xf>
    <xf numFmtId="0" fontId="5" fillId="11" borderId="10" xfId="0" applyFont="1" applyFill="1" applyBorder="1">
      <alignment vertical="center"/>
    </xf>
    <xf numFmtId="0" fontId="5" fillId="11" borderId="13" xfId="0" applyFont="1" applyFill="1" applyBorder="1">
      <alignment vertical="center"/>
    </xf>
    <xf numFmtId="0" fontId="5" fillId="11" borderId="21" xfId="0" applyFont="1" applyFill="1" applyBorder="1">
      <alignment vertical="center"/>
    </xf>
    <xf numFmtId="0" fontId="5" fillId="12" borderId="6" xfId="0" applyFont="1" applyFill="1" applyBorder="1" applyAlignment="1">
      <alignment horizontal="center" vertical="center"/>
    </xf>
    <xf numFmtId="0" fontId="5" fillId="12" borderId="16" xfId="0" applyFont="1" applyFill="1" applyBorder="1" applyAlignment="1">
      <alignment horizontal="center" vertical="center"/>
    </xf>
    <xf numFmtId="0" fontId="5" fillId="12" borderId="17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12" borderId="21" xfId="0" applyFont="1" applyFill="1" applyBorder="1" applyAlignment="1">
      <alignment horizontal="center" vertical="center"/>
    </xf>
    <xf numFmtId="0" fontId="13" fillId="13" borderId="21" xfId="0" applyFont="1" applyFill="1" applyBorder="1" applyAlignment="1">
      <alignment horizontal="center" vertical="center"/>
    </xf>
    <xf numFmtId="0" fontId="26" fillId="13" borderId="21" xfId="0" applyFont="1" applyFill="1" applyBorder="1" applyAlignment="1">
      <alignment horizontal="center" vertical="center"/>
    </xf>
    <xf numFmtId="0" fontId="5" fillId="11" borderId="29" xfId="0" applyFont="1" applyFill="1" applyBorder="1">
      <alignment vertical="center"/>
    </xf>
    <xf numFmtId="0" fontId="5" fillId="11" borderId="30" xfId="0" applyFont="1" applyFill="1" applyBorder="1">
      <alignment vertical="center"/>
    </xf>
    <xf numFmtId="0" fontId="5" fillId="9" borderId="28" xfId="0" applyFont="1" applyFill="1" applyBorder="1" applyAlignment="1">
      <alignment horizontal="center" vertical="center"/>
    </xf>
    <xf numFmtId="0" fontId="5" fillId="9" borderId="19" xfId="0" applyFont="1" applyFill="1" applyBorder="1" applyAlignment="1">
      <alignment horizontal="center" vertical="center"/>
    </xf>
    <xf numFmtId="184" fontId="5" fillId="9" borderId="19" xfId="0" applyNumberFormat="1" applyFont="1" applyFill="1" applyBorder="1" applyAlignment="1">
      <alignment horizontal="center" vertical="center"/>
    </xf>
    <xf numFmtId="2" fontId="5" fillId="9" borderId="2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5" fillId="12" borderId="21" xfId="0" applyFont="1" applyFill="1" applyBorder="1">
      <alignment vertical="center"/>
    </xf>
    <xf numFmtId="182" fontId="5" fillId="6" borderId="21" xfId="0" applyNumberFormat="1" applyFont="1" applyFill="1" applyBorder="1">
      <alignment vertical="center"/>
    </xf>
    <xf numFmtId="178" fontId="5" fillId="11" borderId="8" xfId="0" applyNumberFormat="1" applyFont="1" applyFill="1" applyBorder="1" applyAlignment="1">
      <alignment horizontal="center" vertical="center"/>
    </xf>
    <xf numFmtId="178" fontId="5" fillId="11" borderId="11" xfId="0" applyNumberFormat="1" applyFont="1" applyFill="1" applyBorder="1" applyAlignment="1">
      <alignment horizontal="center" vertical="center"/>
    </xf>
    <xf numFmtId="178" fontId="5" fillId="11" borderId="14" xfId="0" applyNumberFormat="1" applyFont="1" applyFill="1" applyBorder="1" applyAlignment="1">
      <alignment horizontal="center" vertical="center"/>
    </xf>
    <xf numFmtId="187" fontId="12" fillId="6" borderId="21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152401</xdr:colOff>
      <xdr:row>1</xdr:row>
      <xdr:rowOff>95250</xdr:rowOff>
    </xdr:from>
    <xdr:to>
      <xdr:col>9</xdr:col>
      <xdr:colOff>609601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8468B0B-86A5-4D4D-A523-068EC7ADE18D}"/>
            </a:ext>
          </a:extLst>
        </xdr:cNvPr>
        <xdr:cNvSpPr txBox="1">
          <a:spLocks noChangeArrowheads="1"/>
        </xdr:cNvSpPr>
      </xdr:nvSpPr>
      <xdr:spPr bwMode="auto">
        <a:xfrm>
          <a:off x="3909061" y="300990"/>
          <a:ext cx="3185160" cy="113919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３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601182</xdr:colOff>
      <xdr:row>10</xdr:row>
      <xdr:rowOff>35901</xdr:rowOff>
    </xdr:from>
    <xdr:to>
      <xdr:col>12</xdr:col>
      <xdr:colOff>515457</xdr:colOff>
      <xdr:row>14</xdr:row>
      <xdr:rowOff>82060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EC6F7A0B-CD3D-4802-AFB3-B74B115EFF16}"/>
            </a:ext>
          </a:extLst>
        </xdr:cNvPr>
        <xdr:cNvGrpSpPr>
          <a:grpSpLocks/>
        </xdr:cNvGrpSpPr>
      </xdr:nvGrpSpPr>
      <xdr:grpSpPr bwMode="auto">
        <a:xfrm>
          <a:off x="822162" y="2093301"/>
          <a:ext cx="8905875" cy="869119"/>
          <a:chOff x="44" y="220"/>
          <a:chExt cx="688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636228B1-76CA-8ECF-F4B2-72A171B9F6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AECE6192-ABB5-5C4B-0863-53D2709967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3" y="260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0A0FDC3F-EF8C-EAE8-E302-07CE24738FE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80" y="220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D35EBBDD-4821-42F7-0233-FAF83B1BD43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4" y="222"/>
            <a:ext cx="57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16</xdr:row>
      <xdr:rowOff>38100</xdr:rowOff>
    </xdr:from>
    <xdr:to>
      <xdr:col>1</xdr:col>
      <xdr:colOff>571500</xdr:colOff>
      <xdr:row>18</xdr:row>
      <xdr:rowOff>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FC93E678-D92D-4F0E-AD97-962CC56DCA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3329940"/>
          <a:ext cx="552450" cy="37338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104776</xdr:colOff>
      <xdr:row>16</xdr:row>
      <xdr:rowOff>114300</xdr:rowOff>
    </xdr:from>
    <xdr:to>
      <xdr:col>8</xdr:col>
      <xdr:colOff>533400</xdr:colOff>
      <xdr:row>18</xdr:row>
      <xdr:rowOff>9525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FE1A8D8F-5143-4579-B370-508464C238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21656" y="3406140"/>
          <a:ext cx="588644" cy="30670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39</xdr:row>
      <xdr:rowOff>76201</xdr:rowOff>
    </xdr:from>
    <xdr:to>
      <xdr:col>1</xdr:col>
      <xdr:colOff>581025</xdr:colOff>
      <xdr:row>41</xdr:row>
      <xdr:rowOff>38101</xdr:rowOff>
    </xdr:to>
    <xdr:pic>
      <xdr:nvPicPr>
        <xdr:cNvPr id="10" name="Picture 753">
          <a:extLst>
            <a:ext uri="{FF2B5EF4-FFF2-40B4-BE49-F238E27FC236}">
              <a16:creationId xmlns:a16="http://schemas.microsoft.com/office/drawing/2014/main" id="{FBF30463-FAB1-492E-8AB1-4895341723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9555" y="8100061"/>
          <a:ext cx="552450" cy="37338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58</xdr:row>
      <xdr:rowOff>66675</xdr:rowOff>
    </xdr:from>
    <xdr:to>
      <xdr:col>1</xdr:col>
      <xdr:colOff>581025</xdr:colOff>
      <xdr:row>60</xdr:row>
      <xdr:rowOff>0</xdr:rowOff>
    </xdr:to>
    <xdr:pic>
      <xdr:nvPicPr>
        <xdr:cNvPr id="11" name="Picture 762">
          <a:extLst>
            <a:ext uri="{FF2B5EF4-FFF2-40B4-BE49-F238E27FC236}">
              <a16:creationId xmlns:a16="http://schemas.microsoft.com/office/drawing/2014/main" id="{E9345598-42E5-4165-966F-3F4A8CE70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9555" y="11999595"/>
          <a:ext cx="552450" cy="34480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19050</xdr:colOff>
      <xdr:row>57</xdr:row>
      <xdr:rowOff>180975</xdr:rowOff>
    </xdr:from>
    <xdr:to>
      <xdr:col>8</xdr:col>
      <xdr:colOff>447675</xdr:colOff>
      <xdr:row>59</xdr:row>
      <xdr:rowOff>85725</xdr:rowOff>
    </xdr:to>
    <xdr:pic>
      <xdr:nvPicPr>
        <xdr:cNvPr id="12" name="Picture 763">
          <a:extLst>
            <a:ext uri="{FF2B5EF4-FFF2-40B4-BE49-F238E27FC236}">
              <a16:creationId xmlns:a16="http://schemas.microsoft.com/office/drawing/2014/main" id="{A8DCB012-C22A-4C66-8DBC-E1535C0B4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35930" y="11908155"/>
          <a:ext cx="588645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78</xdr:row>
      <xdr:rowOff>95250</xdr:rowOff>
    </xdr:from>
    <xdr:to>
      <xdr:col>1</xdr:col>
      <xdr:colOff>581025</xdr:colOff>
      <xdr:row>79</xdr:row>
      <xdr:rowOff>228600</xdr:rowOff>
    </xdr:to>
    <xdr:pic>
      <xdr:nvPicPr>
        <xdr:cNvPr id="13" name="Picture 769">
          <a:extLst>
            <a:ext uri="{FF2B5EF4-FFF2-40B4-BE49-F238E27FC236}">
              <a16:creationId xmlns:a16="http://schemas.microsoft.com/office/drawing/2014/main" id="{41813D08-F6D0-4740-B772-D6BD2D04AD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9555" y="16142970"/>
          <a:ext cx="552450" cy="31623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106</xdr:row>
      <xdr:rowOff>76201</xdr:rowOff>
    </xdr:from>
    <xdr:to>
      <xdr:col>1</xdr:col>
      <xdr:colOff>571500</xdr:colOff>
      <xdr:row>108</xdr:row>
      <xdr:rowOff>19051</xdr:rowOff>
    </xdr:to>
    <xdr:pic>
      <xdr:nvPicPr>
        <xdr:cNvPr id="14" name="Picture 776">
          <a:extLst>
            <a:ext uri="{FF2B5EF4-FFF2-40B4-BE49-F238E27FC236}">
              <a16:creationId xmlns:a16="http://schemas.microsoft.com/office/drawing/2014/main" id="{52618189-5C08-4C0C-B1D6-D55BA374DB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21884641"/>
          <a:ext cx="552450" cy="354330"/>
        </a:xfrm>
        <a:prstGeom prst="rect">
          <a:avLst/>
        </a:prstGeom>
        <a:noFill/>
      </xdr:spPr>
    </xdr:pic>
    <xdr:clientData/>
  </xdr:twoCellAnchor>
  <xdr:twoCellAnchor>
    <xdr:from>
      <xdr:col>8</xdr:col>
      <xdr:colOff>76200</xdr:colOff>
      <xdr:row>106</xdr:row>
      <xdr:rowOff>0</xdr:rowOff>
    </xdr:from>
    <xdr:to>
      <xdr:col>8</xdr:col>
      <xdr:colOff>619125</xdr:colOff>
      <xdr:row>107</xdr:row>
      <xdr:rowOff>123825</xdr:rowOff>
    </xdr:to>
    <xdr:pic>
      <xdr:nvPicPr>
        <xdr:cNvPr id="15" name="Picture 777">
          <a:extLst>
            <a:ext uri="{FF2B5EF4-FFF2-40B4-BE49-F238E27FC236}">
              <a16:creationId xmlns:a16="http://schemas.microsoft.com/office/drawing/2014/main" id="{4AB1E7F4-31BE-4E26-B176-4906D7FA3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53100" y="21808440"/>
          <a:ext cx="542925" cy="3295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11</xdr:col>
      <xdr:colOff>220980</xdr:colOff>
      <xdr:row>112</xdr:row>
      <xdr:rowOff>59055</xdr:rowOff>
    </xdr:from>
    <xdr:to>
      <xdr:col>14</xdr:col>
      <xdr:colOff>702945</xdr:colOff>
      <xdr:row>114</xdr:row>
      <xdr:rowOff>106680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4C914D11-AC72-4ED5-83F2-A98F960A3F07}"/>
            </a:ext>
          </a:extLst>
        </xdr:cNvPr>
        <xdr:cNvSpPr txBox="1"/>
      </xdr:nvSpPr>
      <xdr:spPr>
        <a:xfrm>
          <a:off x="8481060" y="21661755"/>
          <a:ext cx="3194685" cy="45910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ＤＡＴＥＤＩＦ</a:t>
          </a:r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>
    <xdr:from>
      <xdr:col>7</xdr:col>
      <xdr:colOff>66676</xdr:colOff>
      <xdr:row>39</xdr:row>
      <xdr:rowOff>85725</xdr:rowOff>
    </xdr:from>
    <xdr:to>
      <xdr:col>8</xdr:col>
      <xdr:colOff>495300</xdr:colOff>
      <xdr:row>41</xdr:row>
      <xdr:rowOff>0</xdr:rowOff>
    </xdr:to>
    <xdr:pic>
      <xdr:nvPicPr>
        <xdr:cNvPr id="17" name="Picture 673">
          <a:extLst>
            <a:ext uri="{FF2B5EF4-FFF2-40B4-BE49-F238E27FC236}">
              <a16:creationId xmlns:a16="http://schemas.microsoft.com/office/drawing/2014/main" id="{D646D3C4-AA83-487D-8A1C-5284B3CAD8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83556" y="8109585"/>
          <a:ext cx="588644" cy="32575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57151</xdr:colOff>
      <xdr:row>78</xdr:row>
      <xdr:rowOff>9525</xdr:rowOff>
    </xdr:from>
    <xdr:to>
      <xdr:col>8</xdr:col>
      <xdr:colOff>590551</xdr:colOff>
      <xdr:row>79</xdr:row>
      <xdr:rowOff>123825</xdr:rowOff>
    </xdr:to>
    <xdr:pic>
      <xdr:nvPicPr>
        <xdr:cNvPr id="19" name="Picture 763">
          <a:extLst>
            <a:ext uri="{FF2B5EF4-FFF2-40B4-BE49-F238E27FC236}">
              <a16:creationId xmlns:a16="http://schemas.microsoft.com/office/drawing/2014/main" id="{8B3A1861-BCD5-4553-8D83-EE5A8EA17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34051" y="16057245"/>
          <a:ext cx="533400" cy="3200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510539</xdr:colOff>
      <xdr:row>90</xdr:row>
      <xdr:rowOff>146684</xdr:rowOff>
    </xdr:from>
    <xdr:to>
      <xdr:col>12</xdr:col>
      <xdr:colOff>537209</xdr:colOff>
      <xdr:row>105</xdr:row>
      <xdr:rowOff>63081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537D73F6-A8B8-40C0-A3B1-3A7D7F7FEB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459479" y="17223104"/>
          <a:ext cx="6290310" cy="3002497"/>
        </a:xfrm>
        <a:prstGeom prst="rect">
          <a:avLst/>
        </a:prstGeom>
      </xdr:spPr>
    </xdr:pic>
    <xdr:clientData/>
  </xdr:twoCellAnchor>
  <xdr:twoCellAnchor editAs="oneCell">
    <xdr:from>
      <xdr:col>11</xdr:col>
      <xdr:colOff>563880</xdr:colOff>
      <xdr:row>32</xdr:row>
      <xdr:rowOff>76200</xdr:rowOff>
    </xdr:from>
    <xdr:to>
      <xdr:col>14</xdr:col>
      <xdr:colOff>441960</xdr:colOff>
      <xdr:row>41</xdr:row>
      <xdr:rowOff>167640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D963F9EF-3BF3-489B-9873-706E0DD45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3960" y="6659880"/>
          <a:ext cx="2590800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327660</xdr:colOff>
      <xdr:row>126</xdr:row>
      <xdr:rowOff>7620</xdr:rowOff>
    </xdr:from>
    <xdr:to>
      <xdr:col>13</xdr:col>
      <xdr:colOff>160504</xdr:colOff>
      <xdr:row>129</xdr:row>
      <xdr:rowOff>22860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2AFCEEA1-E651-49FE-B5A6-26C26F264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4560" y="24490680"/>
          <a:ext cx="4176244" cy="632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EB2A9-09D9-4582-A389-698D2F83A834}">
  <dimension ref="A1:O124"/>
  <sheetViews>
    <sheetView tabSelected="1" topLeftCell="A78" workbookViewId="0">
      <selection activeCell="A78" sqref="A78"/>
    </sheetView>
  </sheetViews>
  <sheetFormatPr defaultColWidth="9" defaultRowHeight="16.5" customHeight="1" x14ac:dyDescent="0.45"/>
  <cols>
    <col min="1" max="1" width="2.8984375" style="2" customWidth="1"/>
    <col min="2" max="2" width="10.59765625" style="1" customWidth="1"/>
    <col min="3" max="3" width="12.69921875" style="1" customWidth="1"/>
    <col min="4" max="4" width="12.5" style="1" customWidth="1"/>
    <col min="5" max="5" width="10.59765625" style="1" customWidth="1"/>
    <col min="6" max="6" width="12.5" style="1" customWidth="1"/>
    <col min="7" max="7" width="10.59765625" style="1" customWidth="1"/>
    <col min="8" max="8" width="2.09765625" style="1" customWidth="1"/>
    <col min="9" max="10" width="10.59765625" style="1" customWidth="1"/>
    <col min="11" max="11" width="12.69921875" style="1" customWidth="1"/>
    <col min="12" max="12" width="12.5" style="1" customWidth="1"/>
    <col min="13" max="13" width="10.59765625" style="1" customWidth="1"/>
    <col min="14" max="14" width="12.5" style="1" customWidth="1"/>
    <col min="15" max="16" width="10.59765625" style="1" customWidth="1"/>
    <col min="17" max="16384" width="9" style="1"/>
  </cols>
  <sheetData>
    <row r="1" spans="1:15" ht="16.5" customHeight="1" x14ac:dyDescent="0.45">
      <c r="A1" s="84" t="s">
        <v>48</v>
      </c>
      <c r="B1" s="84"/>
      <c r="C1" s="84"/>
      <c r="D1" s="84"/>
      <c r="E1" s="84"/>
      <c r="F1" s="84"/>
      <c r="G1" s="84"/>
    </row>
    <row r="9" spans="1:15" ht="16.5" customHeight="1" thickBot="1" x14ac:dyDescent="0.5">
      <c r="C9" s="85" t="s">
        <v>0</v>
      </c>
      <c r="D9" s="86"/>
      <c r="E9" s="86"/>
      <c r="F9" s="86"/>
      <c r="G9" s="86"/>
      <c r="H9" s="86"/>
      <c r="I9" s="86"/>
      <c r="J9" s="86"/>
      <c r="K9" s="86"/>
      <c r="L9" s="86"/>
      <c r="M9" s="86"/>
      <c r="N9" s="87"/>
      <c r="O9" s="3"/>
    </row>
    <row r="10" spans="1:15" ht="16.5" customHeight="1" thickTop="1" x14ac:dyDescent="0.45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6.5" customHeight="1" x14ac:dyDescent="0.45">
      <c r="A11" s="1"/>
      <c r="B11" s="4"/>
      <c r="E11" s="5"/>
      <c r="F11" s="4"/>
      <c r="G11" s="6"/>
      <c r="H11" s="7"/>
    </row>
    <row r="12" spans="1:15" ht="16.5" customHeight="1" x14ac:dyDescent="0.45">
      <c r="A12" s="1"/>
    </row>
    <row r="13" spans="1:15" ht="16.5" customHeight="1" x14ac:dyDescent="0.45">
      <c r="A13" s="1"/>
    </row>
    <row r="14" spans="1:15" ht="16.5" customHeight="1" x14ac:dyDescent="0.45">
      <c r="A14" s="1"/>
    </row>
    <row r="15" spans="1:15" ht="16.5" customHeight="1" x14ac:dyDescent="0.45">
      <c r="A15" s="1"/>
    </row>
    <row r="16" spans="1:15" ht="16.5" customHeight="1" x14ac:dyDescent="0.45">
      <c r="A16" s="1"/>
    </row>
    <row r="17" spans="1:14" ht="16.5" customHeight="1" x14ac:dyDescent="0.45">
      <c r="A17" s="1"/>
    </row>
    <row r="18" spans="1:14" ht="16.5" customHeight="1" thickBot="1" x14ac:dyDescent="0.5">
      <c r="C18" s="8">
        <v>1</v>
      </c>
      <c r="J18" s="8">
        <v>1</v>
      </c>
    </row>
    <row r="19" spans="1:14" ht="16.5" customHeight="1" thickTop="1" x14ac:dyDescent="0.45">
      <c r="B19" s="9" t="s">
        <v>1</v>
      </c>
      <c r="C19" s="10"/>
      <c r="J19" s="9" t="s">
        <v>1</v>
      </c>
      <c r="K19" s="10"/>
    </row>
    <row r="21" spans="1:14" ht="16.5" customHeight="1" x14ac:dyDescent="0.45">
      <c r="B21" s="2" t="s">
        <v>2</v>
      </c>
      <c r="C21" s="1" t="s">
        <v>3</v>
      </c>
      <c r="K21" s="88" t="s">
        <v>4</v>
      </c>
      <c r="L21" s="88"/>
      <c r="M21" s="88"/>
      <c r="N21" s="88"/>
    </row>
    <row r="22" spans="1:14" ht="16.5" customHeight="1" x14ac:dyDescent="0.45">
      <c r="E22" s="1" t="s">
        <v>49</v>
      </c>
      <c r="N22" s="11"/>
    </row>
    <row r="23" spans="1:14" ht="16.5" customHeight="1" x14ac:dyDescent="0.45">
      <c r="J23" s="2" t="s">
        <v>2</v>
      </c>
      <c r="K23" s="1" t="s">
        <v>3</v>
      </c>
    </row>
    <row r="24" spans="1:14" ht="16.5" customHeight="1" x14ac:dyDescent="0.45">
      <c r="M24" s="1" t="s">
        <v>49</v>
      </c>
    </row>
    <row r="26" spans="1:14" ht="16.5" customHeight="1" thickBot="1" x14ac:dyDescent="0.5"/>
    <row r="27" spans="1:14" ht="16.5" customHeight="1" thickBot="1" x14ac:dyDescent="0.5">
      <c r="C27" s="12" t="s">
        <v>5</v>
      </c>
      <c r="D27" s="13" t="s">
        <v>6</v>
      </c>
      <c r="E27" s="13" t="s">
        <v>7</v>
      </c>
      <c r="F27" s="13" t="s">
        <v>8</v>
      </c>
      <c r="K27" s="12" t="s">
        <v>5</v>
      </c>
      <c r="L27" s="13" t="s">
        <v>6</v>
      </c>
      <c r="M27" s="13" t="s">
        <v>7</v>
      </c>
      <c r="N27" s="13" t="s">
        <v>8</v>
      </c>
    </row>
    <row r="28" spans="1:14" ht="16.5" customHeight="1" x14ac:dyDescent="0.45">
      <c r="C28" s="67" t="s">
        <v>9</v>
      </c>
      <c r="D28" s="14">
        <v>44932</v>
      </c>
      <c r="E28" s="61">
        <v>15</v>
      </c>
      <c r="F28" s="15">
        <f>EOMONTH(D28,E28)</f>
        <v>45412</v>
      </c>
      <c r="K28" s="67" t="s">
        <v>9</v>
      </c>
      <c r="L28" s="16">
        <v>44932</v>
      </c>
      <c r="M28" s="64">
        <v>15</v>
      </c>
      <c r="N28" s="17"/>
    </row>
    <row r="29" spans="1:14" ht="16.5" customHeight="1" x14ac:dyDescent="0.45">
      <c r="C29" s="68" t="s">
        <v>10</v>
      </c>
      <c r="D29" s="18">
        <v>44910</v>
      </c>
      <c r="E29" s="62">
        <v>10</v>
      </c>
      <c r="F29" s="19">
        <f>EOMONTH(D29,E29)</f>
        <v>45230</v>
      </c>
      <c r="K29" s="68" t="s">
        <v>10</v>
      </c>
      <c r="L29" s="20">
        <v>44910</v>
      </c>
      <c r="M29" s="65">
        <v>10</v>
      </c>
      <c r="N29" s="21"/>
    </row>
    <row r="30" spans="1:14" ht="16.5" customHeight="1" x14ac:dyDescent="0.45">
      <c r="C30" s="68" t="s">
        <v>11</v>
      </c>
      <c r="D30" s="18">
        <v>44986</v>
      </c>
      <c r="E30" s="62">
        <v>3</v>
      </c>
      <c r="F30" s="19">
        <f>EOMONTH(D30,E30)</f>
        <v>45107</v>
      </c>
      <c r="K30" s="68" t="s">
        <v>11</v>
      </c>
      <c r="L30" s="20">
        <v>44986</v>
      </c>
      <c r="M30" s="65">
        <v>3</v>
      </c>
      <c r="N30" s="21"/>
    </row>
    <row r="31" spans="1:14" ht="16.5" customHeight="1" x14ac:dyDescent="0.45">
      <c r="C31" s="68" t="s">
        <v>12</v>
      </c>
      <c r="D31" s="18">
        <v>44844</v>
      </c>
      <c r="E31" s="62">
        <v>17</v>
      </c>
      <c r="F31" s="19">
        <f>EOMONTH(D31,E31)</f>
        <v>45382</v>
      </c>
      <c r="K31" s="68" t="s">
        <v>12</v>
      </c>
      <c r="L31" s="20">
        <v>44844</v>
      </c>
      <c r="M31" s="65">
        <v>17</v>
      </c>
      <c r="N31" s="21"/>
    </row>
    <row r="32" spans="1:14" ht="16.5" customHeight="1" thickBot="1" x14ac:dyDescent="0.5">
      <c r="C32" s="69" t="s">
        <v>13</v>
      </c>
      <c r="D32" s="22">
        <v>45139</v>
      </c>
      <c r="E32" s="63">
        <v>19</v>
      </c>
      <c r="F32" s="23">
        <f>EOMONTH(D32,E32)</f>
        <v>45747</v>
      </c>
      <c r="K32" s="69" t="s">
        <v>13</v>
      </c>
      <c r="L32" s="24">
        <v>45139</v>
      </c>
      <c r="M32" s="66">
        <v>19</v>
      </c>
      <c r="N32" s="25"/>
    </row>
    <row r="41" spans="2:11" ht="16.5" customHeight="1" thickBot="1" x14ac:dyDescent="0.5">
      <c r="C41" s="8">
        <v>2</v>
      </c>
      <c r="J41" s="8">
        <v>2</v>
      </c>
    </row>
    <row r="42" spans="2:11" ht="16.5" customHeight="1" thickTop="1" x14ac:dyDescent="0.45">
      <c r="B42" s="9" t="s">
        <v>1</v>
      </c>
      <c r="C42" s="10"/>
      <c r="J42" s="9" t="s">
        <v>1</v>
      </c>
      <c r="K42" s="10"/>
    </row>
    <row r="46" spans="2:11" ht="16.5" customHeight="1" x14ac:dyDescent="0.45">
      <c r="E46" s="2" t="s">
        <v>2</v>
      </c>
      <c r="F46" s="1" t="s">
        <v>14</v>
      </c>
    </row>
    <row r="47" spans="2:11" ht="16.5" customHeight="1" x14ac:dyDescent="0.45">
      <c r="F47" s="1" t="s">
        <v>50</v>
      </c>
    </row>
    <row r="49" spans="2:14" ht="16.5" customHeight="1" x14ac:dyDescent="0.45">
      <c r="K49" s="88" t="s">
        <v>4</v>
      </c>
      <c r="L49" s="88"/>
      <c r="M49" s="88"/>
      <c r="N49" s="88"/>
    </row>
    <row r="50" spans="2:14" ht="16.5" customHeight="1" thickBot="1" x14ac:dyDescent="0.5"/>
    <row r="51" spans="2:14" ht="16.5" customHeight="1" thickBot="1" x14ac:dyDescent="0.5">
      <c r="C51" s="71" t="s">
        <v>6</v>
      </c>
      <c r="D51" s="72" t="s">
        <v>15</v>
      </c>
      <c r="E51" s="73" t="s">
        <v>16</v>
      </c>
      <c r="F51" s="74" t="s">
        <v>17</v>
      </c>
      <c r="K51" s="71" t="s">
        <v>6</v>
      </c>
      <c r="L51" s="72" t="s">
        <v>15</v>
      </c>
      <c r="M51" s="73" t="s">
        <v>16</v>
      </c>
      <c r="N51" s="74" t="s">
        <v>17</v>
      </c>
    </row>
    <row r="52" spans="2:14" ht="16.5" customHeight="1" x14ac:dyDescent="0.45">
      <c r="C52" s="91">
        <v>37895</v>
      </c>
      <c r="D52" s="26">
        <f>YEAR(C52)</f>
        <v>2003</v>
      </c>
      <c r="E52" s="27">
        <f>MONTH(C52)</f>
        <v>10</v>
      </c>
      <c r="F52" s="28">
        <f>DAY(C52)</f>
        <v>1</v>
      </c>
      <c r="K52" s="91">
        <v>37895</v>
      </c>
      <c r="L52" s="26"/>
      <c r="M52" s="27"/>
      <c r="N52" s="28"/>
    </row>
    <row r="53" spans="2:14" ht="16.5" customHeight="1" x14ac:dyDescent="0.45">
      <c r="C53" s="92">
        <v>38261</v>
      </c>
      <c r="D53" s="29">
        <f>YEAR(C53)</f>
        <v>2004</v>
      </c>
      <c r="E53" s="30">
        <f>MONTH(C53)</f>
        <v>10</v>
      </c>
      <c r="F53" s="31">
        <f>DAY(C53)</f>
        <v>1</v>
      </c>
      <c r="K53" s="92">
        <v>38261</v>
      </c>
      <c r="L53" s="29"/>
      <c r="M53" s="30"/>
      <c r="N53" s="31"/>
    </row>
    <row r="54" spans="2:14" ht="16.5" customHeight="1" x14ac:dyDescent="0.45">
      <c r="C54" s="92">
        <v>37179</v>
      </c>
      <c r="D54" s="29">
        <f>YEAR(C54)</f>
        <v>2001</v>
      </c>
      <c r="E54" s="30">
        <f>MONTH(C54)</f>
        <v>10</v>
      </c>
      <c r="F54" s="31">
        <f>DAY(C54)</f>
        <v>15</v>
      </c>
      <c r="K54" s="92">
        <v>37179</v>
      </c>
      <c r="L54" s="29"/>
      <c r="M54" s="30"/>
      <c r="N54" s="31"/>
    </row>
    <row r="55" spans="2:14" ht="16.5" customHeight="1" x14ac:dyDescent="0.45">
      <c r="C55" s="92">
        <v>37591</v>
      </c>
      <c r="D55" s="29">
        <f>YEAR(C55)</f>
        <v>2002</v>
      </c>
      <c r="E55" s="30">
        <f>MONTH(C55)</f>
        <v>12</v>
      </c>
      <c r="F55" s="31">
        <f>DAY(C55)</f>
        <v>1</v>
      </c>
      <c r="K55" s="92">
        <v>37591</v>
      </c>
      <c r="L55" s="29"/>
      <c r="M55" s="30"/>
      <c r="N55" s="31"/>
    </row>
    <row r="56" spans="2:14" ht="16.5" customHeight="1" thickBot="1" x14ac:dyDescent="0.5">
      <c r="C56" s="93">
        <v>38421</v>
      </c>
      <c r="D56" s="32">
        <f>YEAR(C56)</f>
        <v>2005</v>
      </c>
      <c r="E56" s="33">
        <f>MONTH(C56)</f>
        <v>3</v>
      </c>
      <c r="F56" s="34">
        <f>DAY(C56)</f>
        <v>10</v>
      </c>
      <c r="K56" s="93">
        <v>38421</v>
      </c>
      <c r="L56" s="32"/>
      <c r="M56" s="33"/>
      <c r="N56" s="34"/>
    </row>
    <row r="59" spans="2:14" ht="16.5" customHeight="1" thickBot="1" x14ac:dyDescent="0.5">
      <c r="C59" s="8">
        <v>3</v>
      </c>
      <c r="J59" s="8">
        <v>3</v>
      </c>
    </row>
    <row r="60" spans="2:14" ht="16.5" customHeight="1" thickTop="1" x14ac:dyDescent="0.45"/>
    <row r="61" spans="2:14" ht="16.5" customHeight="1" x14ac:dyDescent="0.45">
      <c r="B61" s="35" t="s">
        <v>18</v>
      </c>
      <c r="J61" s="9" t="s">
        <v>1</v>
      </c>
    </row>
    <row r="62" spans="2:14" ht="16.5" customHeight="1" x14ac:dyDescent="0.45">
      <c r="B62" s="9" t="s">
        <v>1</v>
      </c>
    </row>
    <row r="63" spans="2:14" ht="16.5" customHeight="1" x14ac:dyDescent="0.45">
      <c r="C63" s="1" t="s">
        <v>51</v>
      </c>
    </row>
    <row r="65" spans="2:15" ht="16.5" customHeight="1" x14ac:dyDescent="0.45">
      <c r="B65" s="36"/>
      <c r="C65" s="75" t="s">
        <v>15</v>
      </c>
      <c r="D65" s="75" t="s">
        <v>16</v>
      </c>
      <c r="E65" s="75" t="s">
        <v>17</v>
      </c>
      <c r="F65" s="89"/>
      <c r="G65" s="89"/>
      <c r="J65" s="36"/>
      <c r="K65" s="75" t="s">
        <v>15</v>
      </c>
      <c r="L65" s="75" t="s">
        <v>16</v>
      </c>
      <c r="M65" s="75" t="s">
        <v>17</v>
      </c>
      <c r="N65" s="89"/>
      <c r="O65" s="89"/>
    </row>
    <row r="66" spans="2:15" ht="16.5" customHeight="1" x14ac:dyDescent="0.45">
      <c r="B66" s="70" t="s">
        <v>19</v>
      </c>
      <c r="C66" s="36">
        <v>1925</v>
      </c>
      <c r="D66" s="36">
        <v>3</v>
      </c>
      <c r="E66" s="36">
        <v>6</v>
      </c>
      <c r="F66" s="94">
        <f>DATE(C66,D66,E66)</f>
        <v>9197</v>
      </c>
      <c r="G66" s="94"/>
      <c r="J66" s="70" t="s">
        <v>19</v>
      </c>
      <c r="K66" s="36">
        <v>1925</v>
      </c>
      <c r="L66" s="36">
        <v>3</v>
      </c>
      <c r="M66" s="36">
        <v>6</v>
      </c>
      <c r="N66" s="90"/>
      <c r="O66" s="90"/>
    </row>
    <row r="67" spans="2:15" ht="16.5" customHeight="1" x14ac:dyDescent="0.45">
      <c r="B67" s="70" t="s">
        <v>20</v>
      </c>
      <c r="C67" s="36">
        <v>2021</v>
      </c>
      <c r="D67" s="36">
        <v>10</v>
      </c>
      <c r="E67" s="36">
        <v>19</v>
      </c>
      <c r="F67" s="94">
        <f t="shared" ref="F67:F69" si="0">DATE(C67,D67,E67)</f>
        <v>44488</v>
      </c>
      <c r="G67" s="94"/>
      <c r="J67" s="70" t="s">
        <v>20</v>
      </c>
      <c r="K67" s="36">
        <v>2021</v>
      </c>
      <c r="L67" s="36">
        <v>10</v>
      </c>
      <c r="M67" s="36">
        <v>19</v>
      </c>
      <c r="N67" s="90"/>
      <c r="O67" s="90"/>
    </row>
    <row r="68" spans="2:15" ht="16.5" customHeight="1" x14ac:dyDescent="0.45">
      <c r="B68" s="70" t="s">
        <v>21</v>
      </c>
      <c r="C68" s="36">
        <v>1952</v>
      </c>
      <c r="D68" s="36">
        <v>8</v>
      </c>
      <c r="E68" s="36">
        <v>22</v>
      </c>
      <c r="F68" s="94">
        <f t="shared" si="0"/>
        <v>19228</v>
      </c>
      <c r="G68" s="94"/>
      <c r="J68" s="70" t="s">
        <v>21</v>
      </c>
      <c r="K68" s="36">
        <v>1952</v>
      </c>
      <c r="L68" s="36">
        <v>8</v>
      </c>
      <c r="M68" s="36">
        <v>22</v>
      </c>
      <c r="N68" s="90"/>
      <c r="O68" s="90"/>
    </row>
    <row r="69" spans="2:15" ht="16.5" customHeight="1" x14ac:dyDescent="0.45">
      <c r="B69" s="70" t="s">
        <v>22</v>
      </c>
      <c r="C69" s="36">
        <v>2001</v>
      </c>
      <c r="D69" s="36">
        <v>12</v>
      </c>
      <c r="E69" s="36">
        <v>7</v>
      </c>
      <c r="F69" s="94">
        <f t="shared" si="0"/>
        <v>37232</v>
      </c>
      <c r="G69" s="94"/>
      <c r="J69" s="70" t="s">
        <v>22</v>
      </c>
      <c r="K69" s="36">
        <v>2001</v>
      </c>
      <c r="L69" s="36">
        <v>12</v>
      </c>
      <c r="M69" s="36">
        <v>7</v>
      </c>
      <c r="N69" s="90"/>
      <c r="O69" s="90"/>
    </row>
    <row r="71" spans="2:15" ht="16.5" hidden="1" customHeight="1" x14ac:dyDescent="0.45"/>
    <row r="72" spans="2:15" ht="16.5" hidden="1" customHeight="1" x14ac:dyDescent="0.45"/>
    <row r="73" spans="2:15" ht="16.5" hidden="1" customHeight="1" x14ac:dyDescent="0.45"/>
    <row r="74" spans="2:15" ht="16.5" hidden="1" customHeight="1" x14ac:dyDescent="0.45"/>
    <row r="75" spans="2:15" ht="16.5" hidden="1" customHeight="1" x14ac:dyDescent="0.45"/>
    <row r="76" spans="2:15" ht="16.5" hidden="1" customHeight="1" x14ac:dyDescent="0.45"/>
    <row r="77" spans="2:15" ht="16.5" hidden="1" customHeight="1" x14ac:dyDescent="0.45"/>
    <row r="80" spans="2:15" ht="16.5" customHeight="1" thickBot="1" x14ac:dyDescent="0.5">
      <c r="C80" s="8">
        <v>4</v>
      </c>
      <c r="J80" s="8">
        <v>4</v>
      </c>
    </row>
    <row r="81" spans="2:14" ht="16.5" customHeight="1" thickTop="1" x14ac:dyDescent="0.45">
      <c r="B81" s="9" t="s">
        <v>1</v>
      </c>
      <c r="J81" s="9" t="s">
        <v>1</v>
      </c>
    </row>
    <row r="83" spans="2:14" ht="16.5" customHeight="1" x14ac:dyDescent="0.45">
      <c r="C83" s="1" t="s">
        <v>23</v>
      </c>
    </row>
    <row r="85" spans="2:14" ht="16.5" customHeight="1" x14ac:dyDescent="0.45">
      <c r="C85" s="37" t="s">
        <v>24</v>
      </c>
      <c r="D85" s="38"/>
      <c r="E85" s="38"/>
      <c r="F85" s="39"/>
      <c r="K85" s="37" t="s">
        <v>24</v>
      </c>
      <c r="L85" s="38"/>
      <c r="M85" s="38"/>
      <c r="N85" s="39"/>
    </row>
    <row r="86" spans="2:14" ht="16.5" customHeight="1" x14ac:dyDescent="0.45">
      <c r="C86" s="40"/>
      <c r="D86" s="41" t="s">
        <v>25</v>
      </c>
      <c r="E86" s="41" t="s">
        <v>26</v>
      </c>
      <c r="F86" s="41" t="s">
        <v>27</v>
      </c>
      <c r="K86" s="40"/>
      <c r="L86" s="41" t="s">
        <v>25</v>
      </c>
      <c r="M86" s="41" t="s">
        <v>26</v>
      </c>
      <c r="N86" s="41" t="s">
        <v>27</v>
      </c>
    </row>
    <row r="87" spans="2:14" ht="16.5" customHeight="1" x14ac:dyDescent="0.45">
      <c r="C87" s="76" t="s">
        <v>28</v>
      </c>
      <c r="D87" s="42">
        <v>3.4000000000000002E-2</v>
      </c>
      <c r="E87" s="42">
        <v>3.4000000000000002E-2</v>
      </c>
      <c r="F87" s="42">
        <v>3.4000000000000002E-2</v>
      </c>
      <c r="K87" s="76" t="s">
        <v>28</v>
      </c>
      <c r="L87" s="42">
        <v>3.4000000000000002E-2</v>
      </c>
      <c r="M87" s="42">
        <v>3.4000000000000002E-2</v>
      </c>
      <c r="N87" s="42">
        <v>3.4000000000000002E-2</v>
      </c>
    </row>
    <row r="88" spans="2:14" ht="16.5" customHeight="1" x14ac:dyDescent="0.45">
      <c r="C88" s="76" t="s">
        <v>29</v>
      </c>
      <c r="D88" s="43">
        <v>5</v>
      </c>
      <c r="E88" s="43">
        <v>4</v>
      </c>
      <c r="F88" s="43">
        <v>3</v>
      </c>
      <c r="K88" s="76" t="s">
        <v>29</v>
      </c>
      <c r="L88" s="43">
        <v>5</v>
      </c>
      <c r="M88" s="43">
        <v>4</v>
      </c>
      <c r="N88" s="43">
        <v>3</v>
      </c>
    </row>
    <row r="89" spans="2:14" ht="16.5" customHeight="1" x14ac:dyDescent="0.45">
      <c r="C89" s="77" t="s">
        <v>30</v>
      </c>
      <c r="D89" s="44">
        <v>1500000</v>
      </c>
      <c r="E89" s="44">
        <v>1800000</v>
      </c>
      <c r="F89" s="44">
        <v>2100000</v>
      </c>
      <c r="K89" s="77" t="s">
        <v>30</v>
      </c>
      <c r="L89" s="44">
        <v>1500000</v>
      </c>
      <c r="M89" s="44">
        <v>1800000</v>
      </c>
      <c r="N89" s="44">
        <v>2100000</v>
      </c>
    </row>
    <row r="90" spans="2:14" ht="16.5" customHeight="1" x14ac:dyDescent="0.45">
      <c r="C90" s="76" t="s">
        <v>31</v>
      </c>
      <c r="D90" s="45">
        <f>-PMT(D87/12,D88*12,D89)</f>
        <v>27220.494307044311</v>
      </c>
      <c r="E90" s="45">
        <f>-PMT(E87/12,E88*12,E89)</f>
        <v>40160.800485128217</v>
      </c>
      <c r="F90" s="45">
        <f>-PMT(F87/12,F88*12,F89)</f>
        <v>61441.428010218602</v>
      </c>
      <c r="K90" s="76" t="s">
        <v>31</v>
      </c>
      <c r="L90" s="45"/>
      <c r="M90" s="45"/>
      <c r="N90" s="45"/>
    </row>
    <row r="108" spans="2:12" ht="16.5" customHeight="1" thickBot="1" x14ac:dyDescent="0.5">
      <c r="C108" s="8">
        <v>5</v>
      </c>
      <c r="J108" s="8">
        <v>5</v>
      </c>
    </row>
    <row r="109" spans="2:12" ht="16.5" customHeight="1" thickTop="1" x14ac:dyDescent="0.45">
      <c r="B109" s="9" t="s">
        <v>32</v>
      </c>
      <c r="J109" s="9" t="s">
        <v>32</v>
      </c>
    </row>
    <row r="110" spans="2:12" ht="16.5" customHeight="1" x14ac:dyDescent="0.45">
      <c r="C110" s="1" t="s">
        <v>33</v>
      </c>
      <c r="K110" s="1" t="s">
        <v>33</v>
      </c>
    </row>
    <row r="111" spans="2:12" ht="16.5" customHeight="1" x14ac:dyDescent="0.45">
      <c r="D111" s="1" t="s">
        <v>34</v>
      </c>
      <c r="L111" s="1" t="s">
        <v>34</v>
      </c>
    </row>
    <row r="112" spans="2:12" ht="16.5" customHeight="1" x14ac:dyDescent="0.45">
      <c r="D112" s="1" t="s">
        <v>35</v>
      </c>
      <c r="L112" s="1" t="s">
        <v>35</v>
      </c>
    </row>
    <row r="117" spans="3:14" ht="16.5" customHeight="1" thickBot="1" x14ac:dyDescent="0.5">
      <c r="C117" s="46" t="s">
        <v>36</v>
      </c>
      <c r="D117" s="47">
        <f ca="1">TODAY()</f>
        <v>45120</v>
      </c>
      <c r="J117" s="46" t="s">
        <v>36</v>
      </c>
      <c r="K117" s="47">
        <f ca="1">TODAY()</f>
        <v>45120</v>
      </c>
    </row>
    <row r="118" spans="3:14" ht="16.5" customHeight="1" x14ac:dyDescent="0.45">
      <c r="C118" s="80" t="s">
        <v>37</v>
      </c>
      <c r="D118" s="81" t="s">
        <v>38</v>
      </c>
      <c r="E118" s="81" t="s">
        <v>39</v>
      </c>
      <c r="F118" s="82" t="s">
        <v>40</v>
      </c>
      <c r="G118" s="83" t="s">
        <v>41</v>
      </c>
      <c r="J118" s="80" t="s">
        <v>37</v>
      </c>
      <c r="K118" s="81" t="s">
        <v>38</v>
      </c>
      <c r="L118" s="81" t="s">
        <v>39</v>
      </c>
      <c r="M118" s="82" t="s">
        <v>40</v>
      </c>
      <c r="N118" s="83" t="s">
        <v>41</v>
      </c>
    </row>
    <row r="119" spans="3:14" ht="16.5" customHeight="1" x14ac:dyDescent="0.45">
      <c r="C119" s="78" t="s">
        <v>42</v>
      </c>
      <c r="D119" s="48">
        <v>42095</v>
      </c>
      <c r="E119" s="49">
        <f ca="1">DATEDIF(D119,$D$117,"y")</f>
        <v>8</v>
      </c>
      <c r="F119" s="50">
        <f ca="1">DATEDIF(D119,$D$117,"m")</f>
        <v>99</v>
      </c>
      <c r="G119" s="51">
        <f ca="1">DATEDIF(D119,$D$117,"d")+1</f>
        <v>3026</v>
      </c>
      <c r="J119" s="78" t="s">
        <v>42</v>
      </c>
      <c r="K119" s="48">
        <v>42095</v>
      </c>
      <c r="L119" s="52"/>
      <c r="M119" s="52"/>
      <c r="N119" s="53"/>
    </row>
    <row r="120" spans="3:14" ht="16.5" customHeight="1" x14ac:dyDescent="0.45">
      <c r="C120" s="78" t="s">
        <v>43</v>
      </c>
      <c r="D120" s="48">
        <v>36321</v>
      </c>
      <c r="E120" s="49">
        <f ca="1">DATEDIF(D120,$D$117,"y")</f>
        <v>24</v>
      </c>
      <c r="F120" s="50">
        <f ca="1">DATEDIF(D120,$D$117,"m")</f>
        <v>289</v>
      </c>
      <c r="G120" s="51">
        <f t="shared" ref="G120:G123" ca="1" si="1">DATEDIF(D120,$D$117,"d")+1</f>
        <v>8800</v>
      </c>
      <c r="J120" s="78" t="s">
        <v>43</v>
      </c>
      <c r="K120" s="48">
        <v>36321</v>
      </c>
      <c r="L120" s="52"/>
      <c r="M120" s="52"/>
      <c r="N120" s="53"/>
    </row>
    <row r="121" spans="3:14" ht="16.5" customHeight="1" x14ac:dyDescent="0.45">
      <c r="C121" s="78" t="s">
        <v>44</v>
      </c>
      <c r="D121" s="48">
        <v>40634</v>
      </c>
      <c r="E121" s="49">
        <f ca="1">DATEDIF(D121,$D$117,"y")</f>
        <v>12</v>
      </c>
      <c r="F121" s="50">
        <f ca="1">DATEDIF(D121,$D$117,"m")</f>
        <v>147</v>
      </c>
      <c r="G121" s="51">
        <f t="shared" ca="1" si="1"/>
        <v>4487</v>
      </c>
      <c r="J121" s="78" t="s">
        <v>44</v>
      </c>
      <c r="K121" s="48">
        <v>40634</v>
      </c>
      <c r="L121" s="52"/>
      <c r="M121" s="52"/>
      <c r="N121" s="53"/>
    </row>
    <row r="122" spans="3:14" ht="16.5" customHeight="1" x14ac:dyDescent="0.45">
      <c r="C122" s="78" t="s">
        <v>45</v>
      </c>
      <c r="D122" s="48">
        <v>35643</v>
      </c>
      <c r="E122" s="49">
        <f ca="1">DATEDIF(D122,$D$117,"y")</f>
        <v>25</v>
      </c>
      <c r="F122" s="50">
        <f ca="1">DATEDIF(D122,$D$117,"m")</f>
        <v>311</v>
      </c>
      <c r="G122" s="51">
        <f t="shared" ca="1" si="1"/>
        <v>9478</v>
      </c>
      <c r="J122" s="78" t="s">
        <v>45</v>
      </c>
      <c r="K122" s="48">
        <v>35643</v>
      </c>
      <c r="L122" s="52"/>
      <c r="M122" s="52"/>
      <c r="N122" s="53"/>
    </row>
    <row r="123" spans="3:14" ht="16.5" customHeight="1" thickBot="1" x14ac:dyDescent="0.5">
      <c r="C123" s="79" t="s">
        <v>46</v>
      </c>
      <c r="D123" s="54">
        <v>43922</v>
      </c>
      <c r="E123" s="55">
        <f ca="1">DATEDIF(D123,$D$117,"y")</f>
        <v>3</v>
      </c>
      <c r="F123" s="56">
        <f ca="1">DATEDIF(D123,$D$117,"m")</f>
        <v>39</v>
      </c>
      <c r="G123" s="57">
        <f t="shared" ca="1" si="1"/>
        <v>1199</v>
      </c>
      <c r="J123" s="79" t="s">
        <v>46</v>
      </c>
      <c r="K123" s="54">
        <v>43922</v>
      </c>
      <c r="L123" s="58"/>
      <c r="M123" s="58"/>
      <c r="N123" s="59"/>
    </row>
    <row r="124" spans="3:14" ht="16.5" customHeight="1" x14ac:dyDescent="0.45">
      <c r="E124" s="60" t="s">
        <v>47</v>
      </c>
      <c r="L124" s="60" t="s">
        <v>47</v>
      </c>
    </row>
  </sheetData>
  <mergeCells count="14">
    <mergeCell ref="F69:G69"/>
    <mergeCell ref="N69:O69"/>
    <mergeCell ref="F66:G66"/>
    <mergeCell ref="N66:O66"/>
    <mergeCell ref="F67:G67"/>
    <mergeCell ref="N67:O67"/>
    <mergeCell ref="F68:G68"/>
    <mergeCell ref="N68:O68"/>
    <mergeCell ref="A1:G1"/>
    <mergeCell ref="C9:N9"/>
    <mergeCell ref="K21:N21"/>
    <mergeCell ref="K49:N49"/>
    <mergeCell ref="F65:G65"/>
    <mergeCell ref="N65:O65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2023-05-12T02:51:18Z</dcterms:created>
  <dcterms:modified xsi:type="dcterms:W3CDTF">2023-07-13T06:51:33Z</dcterms:modified>
</cp:coreProperties>
</file>