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2-時間／日付の計算\"/>
    </mc:Choice>
  </mc:AlternateContent>
  <xr:revisionPtr revIDLastSave="0" documentId="13_ncr:1_{B1D01CC8-F597-4B02-B628-3E467AC3A4C1}" xr6:coauthVersionLast="47" xr6:coauthVersionMax="47" xr10:uidLastSave="{00000000-0000-0000-0000-000000000000}"/>
  <bookViews>
    <workbookView xWindow="1212" yWindow="60" windowWidth="20472" windowHeight="12720" xr2:uid="{E9F5E79C-DEAC-4563-9478-06FC00F540C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0" i="1" l="1"/>
  <c r="E130" i="1"/>
  <c r="D130" i="1"/>
  <c r="F120" i="1" s="1"/>
  <c r="E109" i="1"/>
  <c r="E108" i="1"/>
  <c r="E107" i="1"/>
  <c r="K85" i="1"/>
  <c r="D85" i="1"/>
  <c r="E88" i="1" s="1"/>
  <c r="F68" i="1"/>
  <c r="F63" i="1"/>
  <c r="F62" i="1"/>
  <c r="F61" i="1"/>
  <c r="F60" i="1"/>
  <c r="F59" i="1"/>
  <c r="F66" i="1" s="1"/>
  <c r="F53" i="1"/>
  <c r="F52" i="1"/>
  <c r="F51" i="1"/>
  <c r="F50" i="1"/>
  <c r="F49" i="1"/>
  <c r="F54" i="1" s="1"/>
  <c r="E43" i="1"/>
  <c r="E41" i="1"/>
  <c r="F67" i="1" l="1"/>
  <c r="E91" i="1"/>
  <c r="E94" i="1"/>
  <c r="D120" i="1"/>
  <c r="E120" i="1"/>
  <c r="F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25" authorId="0" shapeId="0" xr:uid="{FD79915B-204C-4015-8183-D85F510A6D25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入力モードを「半角英数」で
</t>
        </r>
        <r>
          <rPr>
            <b/>
            <sz val="12"/>
            <color indexed="10"/>
            <rFont val="ＭＳ Ｐゴシック"/>
            <family val="3"/>
            <charset val="128"/>
          </rPr>
          <t>00:0030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と入力します。</t>
        </r>
      </text>
    </comment>
    <comment ref="E41" authorId="0" shapeId="0" xr:uid="{8474E5AD-E642-4341-848A-0A5D81BC5EC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(E36:E40)</t>
        </r>
      </text>
    </comment>
    <comment ref="F49" authorId="1" shapeId="0" xr:uid="{FB45BAA6-7FB8-4E4F-BF3B-60FDC375B29B}">
      <text>
        <r>
          <rPr>
            <b/>
            <sz val="14"/>
            <color indexed="81"/>
            <rFont val="ＭＳ Ｐゴシック"/>
            <family val="3"/>
            <charset val="128"/>
          </rPr>
          <t>=E49-D49</t>
        </r>
      </text>
    </comment>
    <comment ref="F59" authorId="1" shapeId="0" xr:uid="{6F1CD6E2-FF1D-4D53-8491-A5C43EBB0F46}">
      <text>
        <r>
          <rPr>
            <b/>
            <sz val="14"/>
            <color indexed="81"/>
            <rFont val="ＭＳ Ｐゴシック"/>
            <family val="3"/>
            <charset val="128"/>
          </rPr>
          <t>=E59-D59</t>
        </r>
      </text>
    </comment>
    <comment ref="F65" authorId="0" shapeId="0" xr:uid="{9B8FE4D2-CF7E-481E-A098-C36D80DA2F7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6" authorId="0" shapeId="0" xr:uid="{7B38EDC2-213C-41CA-B2D8-380BC382FFB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7" authorId="0" shapeId="0" xr:uid="{77B7C95E-64CA-4008-8228-05006BA638D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(F59:F63)</t>
        </r>
      </text>
    </comment>
    <comment ref="F68" authorId="0" shapeId="0" xr:uid="{80E6022F-7E4A-4AAF-B81C-3FA71B2B3EF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(F59:F63,3)</t>
        </r>
      </text>
    </comment>
    <comment ref="E107" authorId="0" shapeId="0" xr:uid="{9465BEF1-58DF-400E-9315-7C5A8DE547B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（０～２３）の数値
を取り出します。</t>
        </r>
      </text>
    </comment>
    <comment ref="E108" authorId="0" shapeId="0" xr:uid="{66A30E26-44D0-4EF8-A8D9-C4BB88AF8E7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（０～５９）の数値
を取り出します。</t>
        </r>
      </text>
    </comment>
    <comment ref="E109" authorId="0" shapeId="0" xr:uid="{90143A92-C630-4A3F-BB00-AA770F1AC5D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(C103)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（０～５９）の数値を
取り出します。</t>
        </r>
      </text>
    </comment>
    <comment ref="D120" authorId="0" shapeId="0" xr:uid="{194BAE2E-8714-4130-8E44-1C22A1FF47A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HOUR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  <comment ref="E120" authorId="0" shapeId="0" xr:uid="{9E511F1F-89F9-420F-A789-8F3450A14AA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MINUTE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  <comment ref="F120" authorId="0" shapeId="0" xr:uid="{99BF3BC7-9593-46C1-BCE5-29D2D17EB02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SECOND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>(D130:F130))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｛ネスト｝で「ＭＩＮ関数」を挿入</t>
        </r>
      </text>
    </comment>
  </commentList>
</comments>
</file>

<file path=xl/sharedStrings.xml><?xml version="1.0" encoding="utf-8"?>
<sst xmlns="http://schemas.openxmlformats.org/spreadsheetml/2006/main" count="128" uniqueCount="55">
  <si>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</si>
  <si>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3"/>
  </si>
  <si>
    <t>左のように作成してみましょう</t>
    <rPh sb="0" eb="1">
      <t>ヒダリ</t>
    </rPh>
    <phoneticPr fontId="3"/>
  </si>
  <si>
    <t>秒の扱い方</t>
    <rPh sb="0" eb="1">
      <t>ビョウ</t>
    </rPh>
    <rPh sb="2" eb="3">
      <t>アツカ</t>
    </rPh>
    <rPh sb="4" eb="5">
      <t>カタ</t>
    </rPh>
    <phoneticPr fontId="3"/>
  </si>
  <si>
    <t>問題１</t>
    <rPh sb="0" eb="2">
      <t>モンダイ</t>
    </rPh>
    <phoneticPr fontId="3"/>
  </si>
  <si>
    <t>以下の表で、合計が「何秒」か計算しましょう。</t>
    <rPh sb="0" eb="2">
      <t>イカ</t>
    </rPh>
    <rPh sb="3" eb="4">
      <t>ヒョウ</t>
    </rPh>
    <rPh sb="6" eb="8">
      <t>ゴウケイ</t>
    </rPh>
    <rPh sb="10" eb="12">
      <t>ナンビョウ</t>
    </rPh>
    <rPh sb="14" eb="16">
      <t>ケイサン</t>
    </rPh>
    <phoneticPr fontId="3"/>
  </si>
  <si>
    <t>開始</t>
    <rPh sb="0" eb="2">
      <t>カイシ</t>
    </rPh>
    <phoneticPr fontId="3"/>
  </si>
  <si>
    <t>終了</t>
    <rPh sb="0" eb="2">
      <t>シュウリョウ</t>
    </rPh>
    <phoneticPr fontId="3"/>
  </si>
  <si>
    <t>第１工程</t>
    <rPh sb="0" eb="1">
      <t>ダイ</t>
    </rPh>
    <rPh sb="2" eb="4">
      <t>コウテイ</t>
    </rPh>
    <phoneticPr fontId="3"/>
  </si>
  <si>
    <t>第２工程</t>
    <rPh sb="0" eb="1">
      <t>ダイ</t>
    </rPh>
    <rPh sb="2" eb="4">
      <t>コウテイ</t>
    </rPh>
    <phoneticPr fontId="3"/>
  </si>
  <si>
    <t>第３工程</t>
    <rPh sb="0" eb="1">
      <t>ダイ</t>
    </rPh>
    <rPh sb="2" eb="4">
      <t>コウテイ</t>
    </rPh>
    <phoneticPr fontId="3"/>
  </si>
  <si>
    <t>第４工程</t>
    <rPh sb="0" eb="1">
      <t>ダイ</t>
    </rPh>
    <rPh sb="2" eb="4">
      <t>コウテイ</t>
    </rPh>
    <phoneticPr fontId="3"/>
  </si>
  <si>
    <t>第５工程</t>
    <rPh sb="0" eb="1">
      <t>ダイ</t>
    </rPh>
    <rPh sb="2" eb="4">
      <t>コウテイ</t>
    </rPh>
    <phoneticPr fontId="3"/>
  </si>
  <si>
    <t>合計秒</t>
    <rPh sb="0" eb="2">
      <t>ゴウケイ</t>
    </rPh>
    <rPh sb="2" eb="3">
      <t>ビョウ</t>
    </rPh>
    <phoneticPr fontId="3"/>
  </si>
  <si>
    <t>「書式」を設定しないと</t>
    <rPh sb="1" eb="3">
      <t>ショシキ</t>
    </rPh>
    <rPh sb="5" eb="7">
      <t>セッテイ</t>
    </rPh>
    <phoneticPr fontId="3"/>
  </si>
  <si>
    <t>経過秒</t>
    <rPh sb="0" eb="2">
      <t>ケイカ</t>
    </rPh>
    <rPh sb="2" eb="3">
      <t>ビョウ</t>
    </rPh>
    <phoneticPr fontId="3"/>
  </si>
  <si>
    <t>最小</t>
    <rPh sb="0" eb="2">
      <t>サイショウ</t>
    </rPh>
    <phoneticPr fontId="3"/>
  </si>
  <si>
    <t>平均</t>
    <rPh sb="0" eb="2">
      <t>ヘイキン</t>
    </rPh>
    <phoneticPr fontId="3"/>
  </si>
  <si>
    <t>最小３位</t>
    <rPh sb="0" eb="2">
      <t>サイショウ</t>
    </rPh>
    <rPh sb="3" eb="4">
      <t>イ</t>
    </rPh>
    <phoneticPr fontId="3"/>
  </si>
  <si>
    <r>
      <t>平均以上を</t>
    </r>
    <r>
      <rPr>
        <b/>
        <sz val="12"/>
        <color rgb="FFFF0000"/>
        <rFont val="ＭＳ Ｐゴシック"/>
        <family val="3"/>
        <charset val="128"/>
      </rPr>
      <t>赤文字</t>
    </r>
    <r>
      <rPr>
        <b/>
        <sz val="12"/>
        <rFont val="ＭＳ Ｐゴシック"/>
        <family val="3"/>
        <charset val="128"/>
      </rPr>
      <t>に設定しましょう</t>
    </r>
    <rPh sb="0" eb="2">
      <t>ヘイキン</t>
    </rPh>
    <rPh sb="2" eb="4">
      <t>イジョウ</t>
    </rPh>
    <rPh sb="5" eb="6">
      <t>アカ</t>
    </rPh>
    <rPh sb="6" eb="8">
      <t>モジ</t>
    </rPh>
    <rPh sb="9" eb="11">
      <t>セッテイ</t>
    </rPh>
    <phoneticPr fontId="3"/>
  </si>
  <si>
    <t>時間データと文字列の結合</t>
    <rPh sb="0" eb="2">
      <t>ジカン</t>
    </rPh>
    <rPh sb="6" eb="9">
      <t>モジレツ</t>
    </rPh>
    <rPh sb="10" eb="12">
      <t>ケツゴウ</t>
    </rPh>
    <phoneticPr fontId="3"/>
  </si>
  <si>
    <r>
      <t>「日付」は、</t>
    </r>
    <r>
      <rPr>
        <b/>
        <sz val="12"/>
        <color indexed="12"/>
        <rFont val="ＭＳ Ｐゴシック"/>
        <family val="3"/>
        <charset val="128"/>
      </rPr>
      <t>シリアル値</t>
    </r>
    <r>
      <rPr>
        <b/>
        <sz val="12"/>
        <rFont val="ＭＳ Ｐゴシック"/>
        <family val="3"/>
        <charset val="128"/>
      </rPr>
      <t>でデータですので、</t>
    </r>
    <r>
      <rPr>
        <b/>
        <sz val="12"/>
        <color rgb="FFFF0000"/>
        <rFont val="ＭＳ Ｐゴシック"/>
        <family val="3"/>
        <charset val="128"/>
      </rPr>
      <t>一度「テキスト」</t>
    </r>
    <r>
      <rPr>
        <b/>
        <sz val="12"/>
        <rFont val="ＭＳ Ｐゴシック"/>
        <family val="3"/>
        <charset val="128"/>
      </rPr>
      <t>にします。</t>
    </r>
    <rPh sb="1" eb="3">
      <t>ヒヅケ</t>
    </rPh>
    <rPh sb="10" eb="11">
      <t>チ</t>
    </rPh>
    <rPh sb="20" eb="22">
      <t>イチド</t>
    </rPh>
    <phoneticPr fontId="3"/>
  </si>
  <si>
    <t>日付データ</t>
    <rPh sb="0" eb="2">
      <t>ヒヅケ</t>
    </rPh>
    <phoneticPr fontId="3"/>
  </si>
  <si>
    <t>文字列</t>
    <rPh sb="0" eb="3">
      <t>モジレツ</t>
    </rPh>
    <phoneticPr fontId="3"/>
  </si>
  <si>
    <t>時点</t>
    <rPh sb="0" eb="2">
      <t>ジテン</t>
    </rPh>
    <phoneticPr fontId="3"/>
  </si>
  <si>
    <t>「時間」「分」「秒」の抜き出し</t>
    <rPh sb="1" eb="3">
      <t>ジカン</t>
    </rPh>
    <rPh sb="5" eb="6">
      <t>フン</t>
    </rPh>
    <rPh sb="8" eb="9">
      <t>ビョウ</t>
    </rPh>
    <rPh sb="11" eb="12">
      <t>ヌ</t>
    </rPh>
    <rPh sb="13" eb="14">
      <t>ダ</t>
    </rPh>
    <phoneticPr fontId="3"/>
  </si>
  <si>
    <t>例えば</t>
    <rPh sb="0" eb="1">
      <t>タト</t>
    </rPh>
    <phoneticPr fontId="3"/>
  </si>
  <si>
    <t>時間</t>
    <rPh sb="0" eb="2">
      <t>ジカン</t>
    </rPh>
    <phoneticPr fontId="3"/>
  </si>
  <si>
    <t>分</t>
    <rPh sb="0" eb="1">
      <t>フン</t>
    </rPh>
    <phoneticPr fontId="3"/>
  </si>
  <si>
    <t>秒</t>
    <rPh sb="0" eb="1">
      <t>ビョウ</t>
    </rPh>
    <phoneticPr fontId="3"/>
  </si>
  <si>
    <t>問題２</t>
    <rPh sb="0" eb="2">
      <t>モンダイ</t>
    </rPh>
    <phoneticPr fontId="3"/>
  </si>
  <si>
    <t>以下の表で、最短時間の優勝タイムを求めましょう。</t>
    <rPh sb="0" eb="2">
      <t>イカ</t>
    </rPh>
    <rPh sb="3" eb="4">
      <t>ヒョウ</t>
    </rPh>
    <rPh sb="6" eb="8">
      <t>サイタン</t>
    </rPh>
    <rPh sb="8" eb="10">
      <t>ジカン</t>
    </rPh>
    <rPh sb="11" eb="13">
      <t>ユウショウ</t>
    </rPh>
    <rPh sb="17" eb="18">
      <t>モト</t>
    </rPh>
    <phoneticPr fontId="3"/>
  </si>
  <si>
    <t>優勝タイム</t>
    <rPh sb="0" eb="2">
      <t>ユウショウ</t>
    </rPh>
    <phoneticPr fontId="3"/>
  </si>
  <si>
    <t>プラモデル作成大会</t>
    <rPh sb="5" eb="7">
      <t>サクセイ</t>
    </rPh>
    <rPh sb="7" eb="9">
      <t>タイカイ</t>
    </rPh>
    <phoneticPr fontId="3"/>
  </si>
  <si>
    <t>山田</t>
    <rPh sb="0" eb="2">
      <t>ヤマダ</t>
    </rPh>
    <phoneticPr fontId="3"/>
  </si>
  <si>
    <t>鈴木</t>
    <rPh sb="0" eb="2">
      <t>スズキ</t>
    </rPh>
    <phoneticPr fontId="3"/>
  </si>
  <si>
    <t>高橋</t>
    <rPh sb="0" eb="2">
      <t>タカハシ</t>
    </rPh>
    <phoneticPr fontId="3"/>
  </si>
  <si>
    <t>戦車</t>
    <rPh sb="0" eb="2">
      <t>センシャ</t>
    </rPh>
    <phoneticPr fontId="3"/>
  </si>
  <si>
    <t>飛行機</t>
    <rPh sb="0" eb="3">
      <t>ヒコウキ</t>
    </rPh>
    <phoneticPr fontId="3"/>
  </si>
  <si>
    <t>船</t>
    <rPh sb="0" eb="1">
      <t>フネ</t>
    </rPh>
    <phoneticPr fontId="3"/>
  </si>
  <si>
    <t>帆船</t>
    <rPh sb="0" eb="2">
      <t>ハンセン</t>
    </rPh>
    <phoneticPr fontId="3"/>
  </si>
  <si>
    <t>ロケット</t>
    <phoneticPr fontId="3"/>
  </si>
  <si>
    <t>合計時間</t>
    <rPh sb="0" eb="2">
      <t>ゴウケイ</t>
    </rPh>
    <rPh sb="2" eb="4">
      <t>ジカン</t>
    </rPh>
    <phoneticPr fontId="3"/>
  </si>
  <si>
    <t>→範囲</t>
    <rPh sb="1" eb="3">
      <t>ハンイ</t>
    </rPh>
    <phoneticPr fontId="2"/>
  </si>
  <si>
    <t>Copyright(c) Beginners Site All right reserved 2023/5/14</t>
    <phoneticPr fontId="3"/>
  </si>
  <si>
    <r>
      <t>２４時間を越える「時間」の合計</t>
    </r>
    <r>
      <rPr>
        <b/>
        <sz val="12"/>
        <rFont val="ＭＳ Ｐゴシック"/>
        <family val="3"/>
        <charset val="128"/>
      </rPr>
      <t>は、「書式」の｛</t>
    </r>
    <r>
      <rPr>
        <b/>
        <sz val="12"/>
        <color rgb="FF0070C0"/>
        <rFont val="ＭＳ Ｐゴシック"/>
        <family val="3"/>
        <charset val="128"/>
      </rPr>
      <t>ユーザー定義</t>
    </r>
    <r>
      <rPr>
        <b/>
        <sz val="12"/>
        <rFont val="ＭＳ Ｐゴシック"/>
        <family val="3"/>
        <charset val="128"/>
      </rPr>
      <t>｝で</t>
    </r>
    <r>
      <rPr>
        <b/>
        <sz val="16"/>
        <rFont val="ＭＳ Ｐゴシック"/>
        <family val="3"/>
        <charset val="128"/>
      </rPr>
      <t>「</t>
    </r>
    <r>
      <rPr>
        <b/>
        <sz val="16"/>
        <color indexed="10"/>
        <rFont val="ＭＳ Ｐゴシック"/>
        <family val="3"/>
        <charset val="128"/>
      </rPr>
      <t>[h]:mm</t>
    </r>
    <r>
      <rPr>
        <b/>
        <sz val="12"/>
        <rFont val="ＭＳ Ｐゴシック"/>
        <family val="3"/>
        <charset val="128"/>
      </rPr>
      <t>　と設定しました。</t>
    </r>
    <rPh sb="2" eb="4">
      <t>ジカン</t>
    </rPh>
    <rPh sb="5" eb="6">
      <t>コ</t>
    </rPh>
    <rPh sb="9" eb="11">
      <t>ジカン</t>
    </rPh>
    <rPh sb="13" eb="15">
      <t>ゴウケイ</t>
    </rPh>
    <rPh sb="18" eb="20">
      <t>ショシキ</t>
    </rPh>
    <rPh sb="27" eb="29">
      <t>テイギ</t>
    </rPh>
    <rPh sb="40" eb="42">
      <t>セッテイ</t>
    </rPh>
    <phoneticPr fontId="3"/>
  </si>
  <si>
    <r>
      <t>６０秒を超える「秒」の合計</t>
    </r>
    <r>
      <rPr>
        <b/>
        <sz val="12"/>
        <rFont val="ＭＳ Ｐゴシック"/>
        <family val="3"/>
        <charset val="128"/>
      </rPr>
      <t>も、「書式」の｛</t>
    </r>
    <r>
      <rPr>
        <b/>
        <sz val="12"/>
        <color rgb="FF0070C0"/>
        <rFont val="ＭＳ Ｐゴシック"/>
        <family val="3"/>
        <charset val="128"/>
      </rPr>
      <t>ユーザー定義</t>
    </r>
    <r>
      <rPr>
        <b/>
        <sz val="12"/>
        <rFont val="ＭＳ Ｐゴシック"/>
        <family val="3"/>
        <charset val="128"/>
      </rPr>
      <t>｝で　</t>
    </r>
    <r>
      <rPr>
        <b/>
        <sz val="16"/>
        <color indexed="10"/>
        <rFont val="ＭＳ Ｐゴシック"/>
        <family val="3"/>
        <charset val="128"/>
      </rPr>
      <t>[ss]</t>
    </r>
    <r>
      <rPr>
        <b/>
        <sz val="16"/>
        <rFont val="ＭＳ Ｐゴシック"/>
        <family val="3"/>
        <charset val="128"/>
      </rPr>
      <t xml:space="preserve"> </t>
    </r>
    <r>
      <rPr>
        <b/>
        <sz val="12"/>
        <rFont val="ＭＳ Ｐゴシック"/>
        <family val="3"/>
        <charset val="128"/>
      </rPr>
      <t>と設定します。</t>
    </r>
    <rPh sb="2" eb="3">
      <t>ビョウ</t>
    </rPh>
    <rPh sb="4" eb="5">
      <t>コ</t>
    </rPh>
    <rPh sb="8" eb="9">
      <t>ビョウ</t>
    </rPh>
    <rPh sb="11" eb="13">
      <t>ゴウケイ</t>
    </rPh>
    <rPh sb="16" eb="18">
      <t>ショシキ</t>
    </rPh>
    <rPh sb="25" eb="27">
      <t>テイギ</t>
    </rPh>
    <rPh sb="36" eb="38">
      <t>セッテイ</t>
    </rPh>
    <phoneticPr fontId="3"/>
  </si>
  <si>
    <r>
      <t>文字列は「</t>
    </r>
    <r>
      <rPr>
        <b/>
        <sz val="14"/>
        <color indexed="10"/>
        <rFont val="ＭＳ Ｐゴシック"/>
        <family val="3"/>
        <charset val="128"/>
      </rPr>
      <t>＆</t>
    </r>
    <r>
      <rPr>
        <b/>
        <sz val="14"/>
        <rFont val="ＭＳ Ｐゴシック"/>
        <family val="3"/>
        <charset val="128"/>
      </rPr>
      <t>」で結べますが、「</t>
    </r>
    <r>
      <rPr>
        <b/>
        <sz val="14"/>
        <color rgb="FF0070C0"/>
        <rFont val="ＭＳ Ｐゴシック"/>
        <family val="3"/>
        <charset val="128"/>
      </rPr>
      <t>日付</t>
    </r>
    <r>
      <rPr>
        <b/>
        <sz val="14"/>
        <rFont val="ＭＳ Ｐゴシック"/>
        <family val="3"/>
        <charset val="128"/>
      </rPr>
      <t>」と「</t>
    </r>
    <r>
      <rPr>
        <b/>
        <sz val="14"/>
        <color rgb="FF0070C0"/>
        <rFont val="ＭＳ Ｐゴシック"/>
        <family val="3"/>
        <charset val="128"/>
      </rPr>
      <t>文字列</t>
    </r>
    <r>
      <rPr>
        <b/>
        <sz val="14"/>
        <rFont val="ＭＳ Ｐゴシック"/>
        <family val="3"/>
        <charset val="128"/>
      </rPr>
      <t>」では不可です。</t>
    </r>
    <rPh sb="0" eb="3">
      <t>モジレツ</t>
    </rPh>
    <rPh sb="8" eb="9">
      <t>ムス</t>
    </rPh>
    <rPh sb="15" eb="17">
      <t>ヒヅケ</t>
    </rPh>
    <rPh sb="20" eb="23">
      <t>モジレツ</t>
    </rPh>
    <rPh sb="26" eb="28">
      <t>フカ</t>
    </rPh>
    <phoneticPr fontId="3"/>
  </si>
  <si>
    <r>
      <t>　から「</t>
    </r>
    <r>
      <rPr>
        <b/>
        <sz val="12"/>
        <color rgb="FF0070C0"/>
        <rFont val="ＭＳ Ｐゴシック"/>
        <family val="3"/>
        <charset val="128"/>
      </rPr>
      <t>時間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rgb="FF0070C0"/>
        <rFont val="ＭＳ Ｐゴシック"/>
        <family val="3"/>
        <charset val="128"/>
      </rPr>
      <t>分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rgb="FF0070C0"/>
        <rFont val="ＭＳ Ｐゴシック"/>
        <family val="3"/>
        <charset val="128"/>
      </rPr>
      <t>秒</t>
    </r>
    <r>
      <rPr>
        <sz val="12"/>
        <color theme="1"/>
        <rFont val="ＭＳ Ｐゴシック"/>
        <family val="3"/>
        <charset val="128"/>
      </rPr>
      <t>」を個別に抜き出す</t>
    </r>
    <rPh sb="4" eb="6">
      <t>ジカン</t>
    </rPh>
    <rPh sb="8" eb="9">
      <t>フン</t>
    </rPh>
    <rPh sb="11" eb="12">
      <t>ビョウ</t>
    </rPh>
    <rPh sb="14" eb="16">
      <t>コベツ</t>
    </rPh>
    <rPh sb="17" eb="18">
      <t>ヌ</t>
    </rPh>
    <rPh sb="19" eb="20">
      <t>ダ</t>
    </rPh>
    <phoneticPr fontId="3"/>
  </si>
  <si>
    <r>
      <t>=</t>
    </r>
    <r>
      <rPr>
        <b/>
        <sz val="14"/>
        <color rgb="FFFF0000"/>
        <rFont val="ＭＳ Ｐゴシック"/>
        <family val="3"/>
        <charset val="128"/>
      </rPr>
      <t>TEXT</t>
    </r>
    <r>
      <rPr>
        <b/>
        <sz val="14"/>
        <rFont val="ＭＳ Ｐゴシック"/>
        <family val="3"/>
        <charset val="128"/>
      </rPr>
      <t>(</t>
    </r>
    <r>
      <rPr>
        <b/>
        <sz val="14"/>
        <color rgb="FF00B050"/>
        <rFont val="ＭＳ Ｐゴシック"/>
        <family val="3"/>
        <charset val="128"/>
      </rPr>
      <t>D85</t>
    </r>
    <r>
      <rPr>
        <b/>
        <sz val="14"/>
        <rFont val="ＭＳ Ｐゴシック"/>
        <family val="3"/>
        <charset val="128"/>
      </rPr>
      <t>,"</t>
    </r>
    <r>
      <rPr>
        <b/>
        <sz val="14"/>
        <color indexed="12"/>
        <rFont val="ＭＳ Ｐゴシック"/>
        <family val="3"/>
        <charset val="128"/>
      </rPr>
      <t>yyyy/m/d</t>
    </r>
    <r>
      <rPr>
        <b/>
        <sz val="14"/>
        <rFont val="ＭＳ Ｐゴシック"/>
        <family val="3"/>
        <charset val="128"/>
      </rPr>
      <t>")&amp;</t>
    </r>
    <r>
      <rPr>
        <b/>
        <sz val="14"/>
        <color rgb="FFC00000"/>
        <rFont val="ＭＳ Ｐゴシック"/>
        <family val="3"/>
        <charset val="128"/>
      </rPr>
      <t>D86</t>
    </r>
    <r>
      <rPr>
        <sz val="14"/>
        <rFont val="ＭＳ Ｐゴシック"/>
        <family val="3"/>
        <charset val="128"/>
      </rPr>
      <t xml:space="preserve"> と</t>
    </r>
    <r>
      <rPr>
        <b/>
        <sz val="14"/>
        <color indexed="10"/>
        <rFont val="ＭＳ Ｐゴシック"/>
        <family val="3"/>
        <charset val="128"/>
      </rPr>
      <t>入力</t>
    </r>
    <r>
      <rPr>
        <sz val="14"/>
        <rFont val="ＭＳ Ｐゴシック"/>
        <family val="3"/>
        <charset val="128"/>
      </rPr>
      <t>します。</t>
    </r>
    <rPh sb="27" eb="29">
      <t>ニュウリョク</t>
    </rPh>
    <phoneticPr fontId="3"/>
  </si>
  <si>
    <r>
      <t>=</t>
    </r>
    <r>
      <rPr>
        <b/>
        <sz val="14"/>
        <color rgb="FFFF0000"/>
        <rFont val="ＭＳ Ｐゴシック"/>
        <family val="3"/>
        <charset val="128"/>
      </rPr>
      <t>TEXT</t>
    </r>
    <r>
      <rPr>
        <b/>
        <sz val="14"/>
        <rFont val="ＭＳ Ｐゴシック"/>
        <family val="3"/>
        <charset val="128"/>
      </rPr>
      <t>(</t>
    </r>
    <r>
      <rPr>
        <sz val="14"/>
        <color rgb="FF00B050"/>
        <rFont val="ＭＳ Ｐゴシック"/>
        <family val="3"/>
        <charset val="128"/>
      </rPr>
      <t>D85</t>
    </r>
    <r>
      <rPr>
        <b/>
        <sz val="14"/>
        <rFont val="ＭＳ Ｐゴシック"/>
        <family val="3"/>
        <charset val="128"/>
      </rPr>
      <t>,"</t>
    </r>
    <r>
      <rPr>
        <b/>
        <sz val="14"/>
        <color indexed="12"/>
        <rFont val="ＭＳ Ｐゴシック"/>
        <family val="3"/>
        <charset val="128"/>
      </rPr>
      <t>ggge/mm/dd</t>
    </r>
    <r>
      <rPr>
        <b/>
        <sz val="14"/>
        <rFont val="ＭＳ Ｐゴシック"/>
        <family val="3"/>
        <charset val="128"/>
      </rPr>
      <t>")&amp;</t>
    </r>
    <r>
      <rPr>
        <b/>
        <sz val="14"/>
        <color rgb="FFC00000"/>
        <rFont val="ＭＳ Ｐゴシック"/>
        <family val="3"/>
        <charset val="128"/>
      </rPr>
      <t>D86</t>
    </r>
    <phoneticPr fontId="3"/>
  </si>
  <si>
    <r>
      <t>=</t>
    </r>
    <r>
      <rPr>
        <b/>
        <sz val="14"/>
        <color rgb="FFFF0000"/>
        <rFont val="ＭＳ Ｐゴシック"/>
        <family val="3"/>
        <charset val="128"/>
      </rPr>
      <t>TEXT</t>
    </r>
    <r>
      <rPr>
        <b/>
        <sz val="14"/>
        <rFont val="ＭＳ Ｐゴシック"/>
        <family val="3"/>
        <charset val="128"/>
      </rPr>
      <t>(</t>
    </r>
    <r>
      <rPr>
        <b/>
        <sz val="14"/>
        <color rgb="FF00B050"/>
        <rFont val="ＭＳ Ｐゴシック"/>
        <family val="3"/>
        <charset val="128"/>
      </rPr>
      <t>D85</t>
    </r>
    <r>
      <rPr>
        <b/>
        <sz val="14"/>
        <rFont val="ＭＳ Ｐゴシック"/>
        <family val="3"/>
        <charset val="128"/>
      </rPr>
      <t>,"</t>
    </r>
    <r>
      <rPr>
        <b/>
        <sz val="14"/>
        <color indexed="12"/>
        <rFont val="ＭＳ Ｐゴシック"/>
        <family val="3"/>
        <charset val="128"/>
      </rPr>
      <t>yy/m/d/aaaa</t>
    </r>
    <r>
      <rPr>
        <b/>
        <sz val="14"/>
        <rFont val="ＭＳ Ｐゴシック"/>
        <family val="3"/>
        <charset val="128"/>
      </rPr>
      <t>")&amp;</t>
    </r>
    <r>
      <rPr>
        <b/>
        <sz val="14"/>
        <color rgb="FFC00000"/>
        <rFont val="ＭＳ Ｐゴシック"/>
        <family val="3"/>
        <charset val="128"/>
      </rPr>
      <t>D86</t>
    </r>
    <phoneticPr fontId="3"/>
  </si>
  <si>
    <r>
      <t>=</t>
    </r>
    <r>
      <rPr>
        <b/>
        <sz val="14"/>
        <rFont val="ＭＳ Ｐゴシック"/>
        <family val="3"/>
        <charset val="128"/>
      </rPr>
      <t>TEXT(K85,"</t>
    </r>
    <r>
      <rPr>
        <b/>
        <sz val="14"/>
        <color indexed="12"/>
        <rFont val="ＭＳ Ｐゴシック"/>
        <family val="3"/>
        <charset val="128"/>
      </rPr>
      <t>yyyy/m/d</t>
    </r>
    <r>
      <rPr>
        <b/>
        <sz val="14"/>
        <rFont val="ＭＳ Ｐゴシック"/>
        <family val="3"/>
        <charset val="128"/>
      </rPr>
      <t>")&amp;</t>
    </r>
    <r>
      <rPr>
        <b/>
        <sz val="14"/>
        <color rgb="FFC00000"/>
        <rFont val="ＭＳ Ｐゴシック"/>
        <family val="3"/>
        <charset val="128"/>
      </rPr>
      <t>K86</t>
    </r>
    <r>
      <rPr>
        <sz val="14"/>
        <rFont val="ＭＳ Ｐゴシック"/>
        <family val="3"/>
        <charset val="128"/>
      </rPr>
      <t>と</t>
    </r>
    <r>
      <rPr>
        <b/>
        <sz val="14"/>
        <color indexed="10"/>
        <rFont val="ＭＳ Ｐゴシック"/>
        <family val="3"/>
        <charset val="128"/>
      </rPr>
      <t>入力</t>
    </r>
    <r>
      <rPr>
        <sz val="14"/>
        <rFont val="ＭＳ Ｐゴシック"/>
        <family val="3"/>
        <charset val="128"/>
      </rPr>
      <t>します。</t>
    </r>
    <rPh sb="26" eb="28">
      <t>ニュウリョク</t>
    </rPh>
    <phoneticPr fontId="3"/>
  </si>
  <si>
    <r>
      <t>=TEXT(K85,"</t>
    </r>
    <r>
      <rPr>
        <b/>
        <sz val="14"/>
        <color indexed="12"/>
        <rFont val="ＭＳ Ｐゴシック"/>
        <family val="3"/>
        <charset val="128"/>
      </rPr>
      <t>ggge/mm/dd</t>
    </r>
    <r>
      <rPr>
        <b/>
        <sz val="14"/>
        <rFont val="ＭＳ Ｐゴシック"/>
        <family val="3"/>
        <charset val="128"/>
      </rPr>
      <t>")&amp;</t>
    </r>
    <r>
      <rPr>
        <b/>
        <sz val="14"/>
        <color rgb="FFC00000"/>
        <rFont val="ＭＳ Ｐゴシック"/>
        <family val="3"/>
        <charset val="128"/>
      </rPr>
      <t>K86</t>
    </r>
    <phoneticPr fontId="3"/>
  </si>
  <si>
    <r>
      <t>=TEXT(K85,"</t>
    </r>
    <r>
      <rPr>
        <b/>
        <sz val="14"/>
        <color indexed="12"/>
        <rFont val="ＭＳ Ｐゴシック"/>
        <family val="3"/>
        <charset val="128"/>
      </rPr>
      <t>yy/m/d/aaaa</t>
    </r>
    <r>
      <rPr>
        <b/>
        <sz val="14"/>
        <rFont val="ＭＳ Ｐゴシック"/>
        <family val="3"/>
        <charset val="128"/>
      </rPr>
      <t>")&amp;</t>
    </r>
    <r>
      <rPr>
        <b/>
        <sz val="14"/>
        <color rgb="FFC00000"/>
        <rFont val="ＭＳ Ｐゴシック"/>
        <family val="3"/>
        <charset val="128"/>
      </rPr>
      <t>K86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</si>
</sst>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[ss]"/>
    <numFmt numFmtId="177" formatCode="[ss]&quot;秒&quot;"/>
    <numFmt numFmtId="178" formatCode="h&quot;時&quot;mm&quot;分&quot;ss&quot;秒&quot;;@"/>
    <numFmt numFmtId="179" formatCode="yy/m/d/aaa"/>
    <numFmt numFmtId="180" formatCode="General&quot;時間&quot;"/>
    <numFmt numFmtId="181" formatCode="General&quot;分&quot;"/>
    <numFmt numFmtId="182" formatCode="General&quot;秒&quot;"/>
  </numFmts>
  <fonts count="31" x14ac:knownFonts="1"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sz val="14"/>
      <color rgb="FF00B050"/>
      <name val="ＭＳ Ｐゴシック"/>
      <family val="3"/>
      <charset val="128"/>
    </font>
    <font>
      <sz val="14"/>
      <color rgb="FFC00000"/>
      <name val="ＭＳ Ｐゴシック"/>
      <family val="3"/>
      <charset val="128"/>
    </font>
    <font>
      <b/>
      <sz val="14"/>
      <color rgb="FFC00000"/>
      <name val="ＭＳ Ｐ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21" fontId="10" fillId="5" borderId="0" xfId="0" applyNumberFormat="1" applyFont="1" applyFill="1">
      <alignment vertical="center"/>
    </xf>
    <xf numFmtId="21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4" fillId="6" borderId="10" xfId="0" applyFont="1" applyFill="1" applyBorder="1">
      <alignment vertical="center"/>
    </xf>
    <xf numFmtId="0" fontId="4" fillId="6" borderId="10" xfId="0" applyFont="1" applyFill="1" applyBorder="1" applyAlignment="1">
      <alignment horizontal="center" vertical="center"/>
    </xf>
    <xf numFmtId="21" fontId="4" fillId="0" borderId="10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0" fontId="4" fillId="7" borderId="10" xfId="0" applyFont="1" applyFill="1" applyBorder="1">
      <alignment vertical="center"/>
    </xf>
    <xf numFmtId="177" fontId="4" fillId="5" borderId="10" xfId="0" applyNumberFormat="1" applyFont="1" applyFill="1" applyBorder="1">
      <alignment vertical="center"/>
    </xf>
    <xf numFmtId="46" fontId="5" fillId="0" borderId="0" xfId="0" applyNumberFormat="1" applyFont="1">
      <alignment vertical="center"/>
    </xf>
    <xf numFmtId="21" fontId="4" fillId="5" borderId="10" xfId="0" applyNumberFormat="1" applyFont="1" applyFill="1" applyBorder="1">
      <alignment vertical="center"/>
    </xf>
    <xf numFmtId="0" fontId="4" fillId="5" borderId="10" xfId="0" applyFont="1" applyFill="1" applyBorder="1">
      <alignment vertical="center"/>
    </xf>
    <xf numFmtId="0" fontId="4" fillId="3" borderId="10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178" fontId="8" fillId="0" borderId="10" xfId="0" applyNumberFormat="1" applyFont="1" applyBorder="1">
      <alignment vertical="center"/>
    </xf>
    <xf numFmtId="177" fontId="5" fillId="8" borderId="10" xfId="0" applyNumberFormat="1" applyFont="1" applyFill="1" applyBorder="1">
      <alignment vertical="center"/>
    </xf>
    <xf numFmtId="0" fontId="4" fillId="8" borderId="10" xfId="0" applyFont="1" applyFill="1" applyBorder="1">
      <alignment vertical="center"/>
    </xf>
    <xf numFmtId="0" fontId="18" fillId="3" borderId="10" xfId="0" applyFont="1" applyFill="1" applyBorder="1">
      <alignment vertical="center"/>
    </xf>
    <xf numFmtId="0" fontId="4" fillId="9" borderId="10" xfId="0" applyFont="1" applyFill="1" applyBorder="1" applyAlignment="1">
      <alignment horizontal="center" vertical="center"/>
    </xf>
    <xf numFmtId="21" fontId="15" fillId="10" borderId="0" xfId="0" applyNumberFormat="1" applyFont="1" applyFill="1">
      <alignment vertical="center"/>
    </xf>
    <xf numFmtId="0" fontId="19" fillId="0" borderId="0" xfId="0" applyFont="1">
      <alignment vertical="center"/>
    </xf>
    <xf numFmtId="180" fontId="4" fillId="5" borderId="10" xfId="0" applyNumberFormat="1" applyFont="1" applyFill="1" applyBorder="1">
      <alignment vertical="center"/>
    </xf>
    <xf numFmtId="181" fontId="4" fillId="5" borderId="10" xfId="0" applyNumberFormat="1" applyFont="1" applyFill="1" applyBorder="1">
      <alignment vertical="center"/>
    </xf>
    <xf numFmtId="182" fontId="4" fillId="5" borderId="10" xfId="0" applyNumberFormat="1" applyFont="1" applyFill="1" applyBorder="1">
      <alignment vertical="center"/>
    </xf>
    <xf numFmtId="0" fontId="19" fillId="0" borderId="0" xfId="0" applyFont="1" applyAlignment="1">
      <alignment horizontal="left" vertical="center"/>
    </xf>
    <xf numFmtId="21" fontId="4" fillId="0" borderId="14" xfId="0" applyNumberFormat="1" applyFont="1" applyBorder="1">
      <alignment vertical="center"/>
    </xf>
    <xf numFmtId="46" fontId="5" fillId="11" borderId="15" xfId="0" applyNumberFormat="1" applyFont="1" applyFill="1" applyBorder="1">
      <alignment vertical="center"/>
    </xf>
    <xf numFmtId="46" fontId="5" fillId="11" borderId="16" xfId="0" applyNumberFormat="1" applyFont="1" applyFill="1" applyBorder="1">
      <alignment vertical="center"/>
    </xf>
    <xf numFmtId="46" fontId="5" fillId="11" borderId="17" xfId="0" applyNumberFormat="1" applyFont="1" applyFill="1" applyBorder="1">
      <alignment vertical="center"/>
    </xf>
    <xf numFmtId="0" fontId="5" fillId="11" borderId="10" xfId="0" applyFont="1" applyFill="1" applyBorder="1">
      <alignment vertical="center"/>
    </xf>
    <xf numFmtId="0" fontId="4" fillId="5" borderId="0" xfId="0" applyFont="1" applyFill="1">
      <alignment vertical="center"/>
    </xf>
    <xf numFmtId="0" fontId="4" fillId="13" borderId="10" xfId="0" applyFont="1" applyFill="1" applyBorder="1">
      <alignment vertical="center"/>
    </xf>
    <xf numFmtId="0" fontId="4" fillId="13" borderId="10" xfId="0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center" vertical="center"/>
    </xf>
    <xf numFmtId="0" fontId="5" fillId="14" borderId="10" xfId="0" applyFont="1" applyFill="1" applyBorder="1" applyAlignment="1">
      <alignment horizontal="center" vertical="center"/>
    </xf>
    <xf numFmtId="0" fontId="4" fillId="15" borderId="10" xfId="0" applyFont="1" applyFill="1" applyBorder="1" applyAlignment="1">
      <alignment horizontal="center" vertical="center"/>
    </xf>
    <xf numFmtId="0" fontId="5" fillId="16" borderId="10" xfId="0" applyFont="1" applyFill="1" applyBorder="1" applyAlignment="1">
      <alignment horizontal="center" vertical="center"/>
    </xf>
    <xf numFmtId="0" fontId="11" fillId="12" borderId="7" xfId="0" applyFont="1" applyFill="1" applyBorder="1" applyAlignment="1">
      <alignment horizontal="center" vertical="center"/>
    </xf>
    <xf numFmtId="0" fontId="5" fillId="12" borderId="8" xfId="0" applyFont="1" applyFill="1" applyBorder="1" applyAlignment="1">
      <alignment horizontal="center" vertical="center"/>
    </xf>
    <xf numFmtId="0" fontId="5" fillId="12" borderId="9" xfId="0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11" fillId="12" borderId="4" xfId="0" applyFont="1" applyFill="1" applyBorder="1" applyAlignment="1">
      <alignment horizontal="center" vertical="center"/>
    </xf>
    <xf numFmtId="0" fontId="5" fillId="12" borderId="5" xfId="0" applyFont="1" applyFill="1" applyBorder="1" applyAlignment="1">
      <alignment horizontal="center" vertical="center"/>
    </xf>
    <xf numFmtId="0" fontId="5" fillId="1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79" fontId="5" fillId="5" borderId="10" xfId="0" applyNumberFormat="1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15" fillId="8" borderId="0" xfId="0" applyFont="1" applyFill="1" applyAlignment="1">
      <alignment horizontal="center" vertical="center"/>
    </xf>
    <xf numFmtId="0" fontId="25" fillId="0" borderId="0" xfId="0" quotePrefix="1" applyFont="1">
      <alignment vertical="center"/>
    </xf>
    <xf numFmtId="0" fontId="15" fillId="0" borderId="0" xfId="0" quotePrefix="1" applyFont="1">
      <alignment vertical="center"/>
    </xf>
    <xf numFmtId="14" fontId="27" fillId="0" borderId="10" xfId="0" applyNumberFormat="1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5" fillId="17" borderId="0" xfId="0" applyFont="1" applyFill="1" applyAlignment="1">
      <alignment horizontal="center" vertical="center"/>
    </xf>
  </cellXfs>
  <cellStyles count="1">
    <cellStyle name="標準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133350</xdr:colOff>
      <xdr:row>2</xdr:row>
      <xdr:rowOff>28575</xdr:rowOff>
    </xdr:from>
    <xdr:to>
      <xdr:col>3</xdr:col>
      <xdr:colOff>438150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74B9157-B4D4-49E5-B054-5EE81235C8A2}"/>
            </a:ext>
          </a:extLst>
        </xdr:cNvPr>
        <xdr:cNvSpPr txBox="1">
          <a:spLocks noChangeArrowheads="1"/>
        </xdr:cNvSpPr>
      </xdr:nvSpPr>
      <xdr:spPr bwMode="auto">
        <a:xfrm>
          <a:off x="323850" y="440055"/>
          <a:ext cx="1706880" cy="102870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36735</xdr:colOff>
      <xdr:row>14</xdr:row>
      <xdr:rowOff>21098</xdr:rowOff>
    </xdr:from>
    <xdr:to>
      <xdr:col>12</xdr:col>
      <xdr:colOff>266630</xdr:colOff>
      <xdr:row>18</xdr:row>
      <xdr:rowOff>133346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50E82D30-B4EB-48E0-B070-08F12F0353C7}"/>
            </a:ext>
          </a:extLst>
        </xdr:cNvPr>
        <xdr:cNvGrpSpPr>
          <a:grpSpLocks/>
        </xdr:cNvGrpSpPr>
      </xdr:nvGrpSpPr>
      <xdr:grpSpPr bwMode="auto">
        <a:xfrm>
          <a:off x="928275" y="3358658"/>
          <a:ext cx="8497595" cy="935208"/>
          <a:chOff x="79" y="391"/>
          <a:chExt cx="702" cy="69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1A7E7473-F075-4156-6131-D8277EE7D1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C7BD0DAB-5984-96C7-E4CE-2D90E78ACEEC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9EAC9F1F-4B7E-5717-B326-B5A343F46F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0" y="396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E816EB6F-3C74-90B1-89DF-7A7BDE6A6A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9" y="391"/>
            <a:ext cx="57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47625</xdr:colOff>
      <xdr:row>34</xdr:row>
      <xdr:rowOff>19050</xdr:rowOff>
    </xdr:from>
    <xdr:to>
      <xdr:col>1</xdr:col>
      <xdr:colOff>657225</xdr:colOff>
      <xdr:row>35</xdr:row>
      <xdr:rowOff>142875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0EF99C92-3ACA-4283-94E8-B821A5C448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8125" y="7151370"/>
          <a:ext cx="609600" cy="32956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123825</xdr:colOff>
      <xdr:row>34</xdr:row>
      <xdr:rowOff>9525</xdr:rowOff>
    </xdr:from>
    <xdr:to>
      <xdr:col>8</xdr:col>
      <xdr:colOff>628650</xdr:colOff>
      <xdr:row>35</xdr:row>
      <xdr:rowOff>76200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5854161F-D4DB-456C-A441-353357203D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98745" y="7141845"/>
          <a:ext cx="50482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22860</xdr:colOff>
      <xdr:row>45</xdr:row>
      <xdr:rowOff>36195</xdr:rowOff>
    </xdr:from>
    <xdr:to>
      <xdr:col>1</xdr:col>
      <xdr:colOff>632460</xdr:colOff>
      <xdr:row>46</xdr:row>
      <xdr:rowOff>160020</xdr:rowOff>
    </xdr:to>
    <xdr:pic>
      <xdr:nvPicPr>
        <xdr:cNvPr id="10" name="Picture 1107">
          <a:extLst>
            <a:ext uri="{FF2B5EF4-FFF2-40B4-BE49-F238E27FC236}">
              <a16:creationId xmlns:a16="http://schemas.microsoft.com/office/drawing/2014/main" id="{224F705E-123F-4F48-87BA-BA18019E1A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360" y="9431655"/>
          <a:ext cx="609600" cy="32956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306705</xdr:colOff>
      <xdr:row>45</xdr:row>
      <xdr:rowOff>34290</xdr:rowOff>
    </xdr:from>
    <xdr:to>
      <xdr:col>9</xdr:col>
      <xdr:colOff>811530</xdr:colOff>
      <xdr:row>46</xdr:row>
      <xdr:rowOff>100965</xdr:rowOff>
    </xdr:to>
    <xdr:pic>
      <xdr:nvPicPr>
        <xdr:cNvPr id="11" name="Picture 1108">
          <a:extLst>
            <a:ext uri="{FF2B5EF4-FFF2-40B4-BE49-F238E27FC236}">
              <a16:creationId xmlns:a16="http://schemas.microsoft.com/office/drawing/2014/main" id="{8C60E69E-128F-450E-BBD1-3FA4DEBCB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082665" y="9429750"/>
          <a:ext cx="50482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466725</xdr:colOff>
      <xdr:row>60</xdr:row>
      <xdr:rowOff>91440</xdr:rowOff>
    </xdr:from>
    <xdr:to>
      <xdr:col>10</xdr:col>
      <xdr:colOff>243840</xdr:colOff>
      <xdr:row>61</xdr:row>
      <xdr:rowOff>180974</xdr:rowOff>
    </xdr:to>
    <xdr:pic>
      <xdr:nvPicPr>
        <xdr:cNvPr id="12" name="Picture 1115">
          <a:extLst>
            <a:ext uri="{FF2B5EF4-FFF2-40B4-BE49-F238E27FC236}">
              <a16:creationId xmlns:a16="http://schemas.microsoft.com/office/drawing/2014/main" id="{0769916C-7F38-4AB0-8979-7C1DE3ED25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42685" y="12573000"/>
          <a:ext cx="645795" cy="29527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28575</xdr:colOff>
      <xdr:row>57</xdr:row>
      <xdr:rowOff>66675</xdr:rowOff>
    </xdr:from>
    <xdr:to>
      <xdr:col>1</xdr:col>
      <xdr:colOff>638175</xdr:colOff>
      <xdr:row>59</xdr:row>
      <xdr:rowOff>19050</xdr:rowOff>
    </xdr:to>
    <xdr:pic>
      <xdr:nvPicPr>
        <xdr:cNvPr id="13" name="Picture 1116">
          <a:extLst>
            <a:ext uri="{FF2B5EF4-FFF2-40B4-BE49-F238E27FC236}">
              <a16:creationId xmlns:a16="http://schemas.microsoft.com/office/drawing/2014/main" id="{A8C92DF9-6007-4D07-9208-0C319B92DD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9075" y="11931015"/>
          <a:ext cx="609600" cy="363855"/>
        </a:xfrm>
        <a:prstGeom prst="rect">
          <a:avLst/>
        </a:prstGeom>
        <a:noFill/>
      </xdr:spPr>
    </xdr:pic>
    <xdr:clientData/>
  </xdr:twoCellAnchor>
  <xdr:twoCellAnchor>
    <xdr:from>
      <xdr:col>1</xdr:col>
      <xdr:colOff>70485</xdr:colOff>
      <xdr:row>83</xdr:row>
      <xdr:rowOff>15240</xdr:rowOff>
    </xdr:from>
    <xdr:to>
      <xdr:col>1</xdr:col>
      <xdr:colOff>680085</xdr:colOff>
      <xdr:row>84</xdr:row>
      <xdr:rowOff>93345</xdr:rowOff>
    </xdr:to>
    <xdr:pic>
      <xdr:nvPicPr>
        <xdr:cNvPr id="14" name="Picture 1117">
          <a:extLst>
            <a:ext uri="{FF2B5EF4-FFF2-40B4-BE49-F238E27FC236}">
              <a16:creationId xmlns:a16="http://schemas.microsoft.com/office/drawing/2014/main" id="{8D953464-041C-40D2-8A3E-64E7202876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60985" y="18440400"/>
          <a:ext cx="609600" cy="44386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171450</xdr:colOff>
      <xdr:row>84</xdr:row>
      <xdr:rowOff>57150</xdr:rowOff>
    </xdr:from>
    <xdr:to>
      <xdr:col>8</xdr:col>
      <xdr:colOff>476250</xdr:colOff>
      <xdr:row>85</xdr:row>
      <xdr:rowOff>175943</xdr:rowOff>
    </xdr:to>
    <xdr:pic>
      <xdr:nvPicPr>
        <xdr:cNvPr id="15" name="Picture 1118">
          <a:extLst>
            <a:ext uri="{FF2B5EF4-FFF2-40B4-BE49-F238E27FC236}">
              <a16:creationId xmlns:a16="http://schemas.microsoft.com/office/drawing/2014/main" id="{DB5C59C3-E1DC-4057-8F5A-74991631F3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49190" y="18390870"/>
          <a:ext cx="601980" cy="32453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105</xdr:row>
      <xdr:rowOff>28575</xdr:rowOff>
    </xdr:from>
    <xdr:to>
      <xdr:col>2</xdr:col>
      <xdr:colOff>28575</xdr:colOff>
      <xdr:row>106</xdr:row>
      <xdr:rowOff>152400</xdr:rowOff>
    </xdr:to>
    <xdr:pic>
      <xdr:nvPicPr>
        <xdr:cNvPr id="16" name="Picture 1125">
          <a:extLst>
            <a:ext uri="{FF2B5EF4-FFF2-40B4-BE49-F238E27FC236}">
              <a16:creationId xmlns:a16="http://schemas.microsoft.com/office/drawing/2014/main" id="{01E0B4DA-161A-44FB-AF44-A8DCC02886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14325" y="22682835"/>
          <a:ext cx="605790" cy="32956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105</xdr:row>
      <xdr:rowOff>47625</xdr:rowOff>
    </xdr:from>
    <xdr:to>
      <xdr:col>9</xdr:col>
      <xdr:colOff>581025</xdr:colOff>
      <xdr:row>106</xdr:row>
      <xdr:rowOff>114300</xdr:rowOff>
    </xdr:to>
    <xdr:pic>
      <xdr:nvPicPr>
        <xdr:cNvPr id="17" name="Picture 1126">
          <a:extLst>
            <a:ext uri="{FF2B5EF4-FFF2-40B4-BE49-F238E27FC236}">
              <a16:creationId xmlns:a16="http://schemas.microsoft.com/office/drawing/2014/main" id="{5B7F0B4B-A74C-46D1-9943-9148763A33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852160" y="22701885"/>
          <a:ext cx="504825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561975</xdr:colOff>
      <xdr:row>59</xdr:row>
      <xdr:rowOff>99060</xdr:rowOff>
    </xdr:from>
    <xdr:to>
      <xdr:col>14</xdr:col>
      <xdr:colOff>171450</xdr:colOff>
      <xdr:row>62</xdr:row>
      <xdr:rowOff>95250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1CD6C36A-4905-47E2-BA9B-58205D514B27}"/>
            </a:ext>
          </a:extLst>
        </xdr:cNvPr>
        <xdr:cNvSpPr txBox="1"/>
      </xdr:nvSpPr>
      <xdr:spPr>
        <a:xfrm>
          <a:off x="7206615" y="12832080"/>
          <a:ext cx="3076575" cy="613410"/>
        </a:xfrm>
        <a:prstGeom prst="rect">
          <a:avLst/>
        </a:prstGeom>
        <a:solidFill>
          <a:srgbClr val="FFC000"/>
        </a:solidFill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経過秒で平均以上を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</a:rPr>
            <a:t>赤文字</a:t>
          </a:r>
          <a:r>
            <a:rPr kumimoji="1" lang="ja-JP" altLang="en-US" sz="1200" b="1">
              <a:solidFill>
                <a:sysClr val="windowText" lastClr="000000"/>
              </a:solidFill>
            </a:rPr>
            <a:t>に設定しましょう</a:t>
          </a:r>
        </a:p>
      </xdr:txBody>
    </xdr:sp>
    <xdr:clientData/>
  </xdr:twoCellAnchor>
  <xdr:twoCellAnchor editAs="oneCell">
    <xdr:from>
      <xdr:col>0</xdr:col>
      <xdr:colOff>125730</xdr:colOff>
      <xdr:row>117</xdr:row>
      <xdr:rowOff>166875</xdr:rowOff>
    </xdr:from>
    <xdr:to>
      <xdr:col>3</xdr:col>
      <xdr:colOff>556260</xdr:colOff>
      <xdr:row>118</xdr:row>
      <xdr:rowOff>1005840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22A6B8DD-32D0-4939-8585-81F9106C9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730" y="26433015"/>
          <a:ext cx="2023110" cy="10447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194310</xdr:colOff>
      <xdr:row>116</xdr:row>
      <xdr:rowOff>1905</xdr:rowOff>
    </xdr:from>
    <xdr:to>
      <xdr:col>12</xdr:col>
      <xdr:colOff>596753</xdr:colOff>
      <xdr:row>118</xdr:row>
      <xdr:rowOff>716281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711AB223-95EF-44CC-BEF6-6B224750DB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0410" y="26062305"/>
          <a:ext cx="2665583" cy="11258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188595</xdr:colOff>
      <xdr:row>119</xdr:row>
      <xdr:rowOff>36195</xdr:rowOff>
    </xdr:from>
    <xdr:to>
      <xdr:col>12</xdr:col>
      <xdr:colOff>646876</xdr:colOff>
      <xdr:row>124</xdr:row>
      <xdr:rowOff>158115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2D679873-41B2-49B0-A8C6-835F1BB68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4695" y="27559635"/>
          <a:ext cx="2721421" cy="944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34290</xdr:colOff>
      <xdr:row>38</xdr:row>
      <xdr:rowOff>110490</xdr:rowOff>
    </xdr:from>
    <xdr:to>
      <xdr:col>8</xdr:col>
      <xdr:colOff>696945</xdr:colOff>
      <xdr:row>44</xdr:row>
      <xdr:rowOff>30480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69B59FFB-ED2E-42B8-A54F-F878B5B9B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09950" y="8522970"/>
          <a:ext cx="2361915" cy="1154430"/>
        </a:xfrm>
        <a:prstGeom prst="rect">
          <a:avLst/>
        </a:prstGeom>
      </xdr:spPr>
    </xdr:pic>
    <xdr:clientData/>
  </xdr:twoCellAnchor>
  <xdr:twoCellAnchor editAs="oneCell">
    <xdr:from>
      <xdr:col>8</xdr:col>
      <xdr:colOff>481965</xdr:colOff>
      <xdr:row>54</xdr:row>
      <xdr:rowOff>78104</xdr:rowOff>
    </xdr:from>
    <xdr:to>
      <xdr:col>11</xdr:col>
      <xdr:colOff>156247</xdr:colOff>
      <xdr:row>59</xdr:row>
      <xdr:rowOff>60959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FCCDEE41-8605-4408-BA20-EBAE55994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5556885" y="11782424"/>
          <a:ext cx="2615602" cy="1011555"/>
        </a:xfrm>
        <a:prstGeom prst="rect">
          <a:avLst/>
        </a:prstGeom>
      </xdr:spPr>
    </xdr:pic>
    <xdr:clientData/>
  </xdr:twoCellAnchor>
  <xdr:twoCellAnchor editAs="oneCell">
    <xdr:from>
      <xdr:col>2</xdr:col>
      <xdr:colOff>537211</xdr:colOff>
      <xdr:row>130</xdr:row>
      <xdr:rowOff>125730</xdr:rowOff>
    </xdr:from>
    <xdr:to>
      <xdr:col>5</xdr:col>
      <xdr:colOff>106681</xdr:colOff>
      <xdr:row>137</xdr:row>
      <xdr:rowOff>22860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3F3315A9-8A7F-4B3F-9D3F-024B852B03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28751" y="29226510"/>
          <a:ext cx="2305050" cy="1337310"/>
        </a:xfrm>
        <a:prstGeom prst="rect">
          <a:avLst/>
        </a:prstGeom>
      </xdr:spPr>
    </xdr:pic>
    <xdr:clientData/>
  </xdr:twoCellAnchor>
  <xdr:twoCellAnchor editAs="oneCell">
    <xdr:from>
      <xdr:col>12</xdr:col>
      <xdr:colOff>160020</xdr:colOff>
      <xdr:row>21</xdr:row>
      <xdr:rowOff>60960</xdr:rowOff>
    </xdr:from>
    <xdr:to>
      <xdr:col>14</xdr:col>
      <xdr:colOff>495300</xdr:colOff>
      <xdr:row>30</xdr:row>
      <xdr:rowOff>180125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C3411267-6FFD-4638-8C9B-2284F6ECC1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7740" y="4838700"/>
          <a:ext cx="2019300" cy="21079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617220</xdr:colOff>
      <xdr:row>10</xdr:row>
      <xdr:rowOff>114300</xdr:rowOff>
    </xdr:from>
    <xdr:to>
      <xdr:col>9</xdr:col>
      <xdr:colOff>396240</xdr:colOff>
      <xdr:row>10</xdr:row>
      <xdr:rowOff>563880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9EA274C5-F54B-D971-79BD-57D0F4DF0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93920" y="2171700"/>
          <a:ext cx="1478280" cy="44958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69</xdr:row>
      <xdr:rowOff>160020</xdr:rowOff>
    </xdr:from>
    <xdr:to>
      <xdr:col>9</xdr:col>
      <xdr:colOff>213360</xdr:colOff>
      <xdr:row>77</xdr:row>
      <xdr:rowOff>139236</xdr:rowOff>
    </xdr:to>
    <xdr:grpSp>
      <xdr:nvGrpSpPr>
        <xdr:cNvPr id="31" name="グループ化 30">
          <a:extLst>
            <a:ext uri="{FF2B5EF4-FFF2-40B4-BE49-F238E27FC236}">
              <a16:creationId xmlns:a16="http://schemas.microsoft.com/office/drawing/2014/main" id="{2232587E-F13B-BB0D-EED0-48579620938A}"/>
            </a:ext>
          </a:extLst>
        </xdr:cNvPr>
        <xdr:cNvGrpSpPr/>
      </xdr:nvGrpSpPr>
      <xdr:grpSpPr>
        <a:xfrm>
          <a:off x="205740" y="14950440"/>
          <a:ext cx="6035040" cy="2272836"/>
          <a:chOff x="205740" y="14950440"/>
          <a:chExt cx="5783580" cy="2272836"/>
        </a:xfrm>
      </xdr:grpSpPr>
      <xdr:grpSp>
        <xdr:nvGrpSpPr>
          <xdr:cNvPr id="26" name="グループ化 25">
            <a:extLst>
              <a:ext uri="{FF2B5EF4-FFF2-40B4-BE49-F238E27FC236}">
                <a16:creationId xmlns:a16="http://schemas.microsoft.com/office/drawing/2014/main" id="{4F90E29D-31BB-48D6-92C8-9B3C9CEC9DFA}"/>
              </a:ext>
            </a:extLst>
          </xdr:cNvPr>
          <xdr:cNvGrpSpPr/>
        </xdr:nvGrpSpPr>
        <xdr:grpSpPr>
          <a:xfrm>
            <a:off x="205740" y="14950440"/>
            <a:ext cx="4391025" cy="2272836"/>
            <a:chOff x="259080" y="14676120"/>
            <a:chExt cx="4391025" cy="2272836"/>
          </a:xfrm>
        </xdr:grpSpPr>
        <xdr:pic>
          <xdr:nvPicPr>
            <xdr:cNvPr id="27" name="Picture 1159">
              <a:extLst>
                <a:ext uri="{FF2B5EF4-FFF2-40B4-BE49-F238E27FC236}">
                  <a16:creationId xmlns:a16="http://schemas.microsoft.com/office/drawing/2014/main" id="{2BD4E549-53BC-FB8A-11BB-E390550B3F1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3"/>
            <a:srcRect/>
            <a:stretch>
              <a:fillRect/>
            </a:stretch>
          </xdr:blipFill>
          <xdr:spPr bwMode="auto">
            <a:xfrm>
              <a:off x="396240" y="14996160"/>
              <a:ext cx="4253865" cy="1952796"/>
            </a:xfrm>
            <a:prstGeom prst="rect">
              <a:avLst/>
            </a:prstGeom>
            <a:noFill/>
          </xdr:spPr>
        </xdr:pic>
        <xdr:sp macro="" textlink="">
          <xdr:nvSpPr>
            <xdr:cNvPr id="28" name="テキスト ボックス 27">
              <a:extLst>
                <a:ext uri="{FF2B5EF4-FFF2-40B4-BE49-F238E27FC236}">
                  <a16:creationId xmlns:a16="http://schemas.microsoft.com/office/drawing/2014/main" id="{590E2CB0-3CC2-E47E-EEB0-8E13A8F8ECD1}"/>
                </a:ext>
              </a:extLst>
            </xdr:cNvPr>
            <xdr:cNvSpPr txBox="1"/>
          </xdr:nvSpPr>
          <xdr:spPr>
            <a:xfrm>
              <a:off x="259080" y="14676120"/>
              <a:ext cx="3093720" cy="358140"/>
            </a:xfrm>
            <a:prstGeom prst="rect">
              <a:avLst/>
            </a:prstGeom>
            <a:solidFill>
              <a:schemeClr val="accent2">
                <a:lumMod val="20000"/>
                <a:lumOff val="8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400" b="1"/>
                <a:t>平均以上を赤文字の条件付き書式</a:t>
              </a:r>
              <a:endParaRPr kumimoji="1" lang="en-US" altLang="ja-JP" sz="1400" b="1"/>
            </a:p>
          </xdr:txBody>
        </xdr:sp>
      </xdr:grpSp>
      <xdr:sp macro="" textlink="">
        <xdr:nvSpPr>
          <xdr:cNvPr id="29" name="テキスト ボックス 28">
            <a:extLst>
              <a:ext uri="{FF2B5EF4-FFF2-40B4-BE49-F238E27FC236}">
                <a16:creationId xmlns:a16="http://schemas.microsoft.com/office/drawing/2014/main" id="{F0F129B5-F4E8-8A93-B519-654FBCFE9F68}"/>
              </a:ext>
            </a:extLst>
          </xdr:cNvPr>
          <xdr:cNvSpPr txBox="1"/>
        </xdr:nvSpPr>
        <xdr:spPr>
          <a:xfrm>
            <a:off x="4526280" y="16482060"/>
            <a:ext cx="1463040" cy="388620"/>
          </a:xfrm>
          <a:prstGeom prst="rect">
            <a:avLst/>
          </a:prstGeom>
          <a:solidFill>
            <a:srgbClr val="FF0000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chemeClr val="bg1"/>
                </a:solidFill>
              </a:rPr>
              <a:t>絶対参照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D6476-F053-4003-A97E-4BA5CF8D5532}">
  <dimension ref="A1:P138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.5" style="2" customWidth="1"/>
    <col min="2" max="3" width="9.19921875" style="1" customWidth="1"/>
    <col min="4" max="4" width="15" style="1" customWidth="1"/>
    <col min="5" max="5" width="11.69921875" style="1" customWidth="1"/>
    <col min="6" max="7" width="9.19921875" style="1" customWidth="1"/>
    <col min="8" max="8" width="3.8984375" style="1" customWidth="1"/>
    <col min="9" max="9" width="9.19921875" style="1" customWidth="1"/>
    <col min="10" max="10" width="11.3984375" style="1" customWidth="1"/>
    <col min="11" max="11" width="18" style="1" customWidth="1"/>
    <col min="12" max="12" width="11.69921875" style="1" customWidth="1"/>
    <col min="13" max="13" width="12.8984375" style="1" customWidth="1"/>
    <col min="14" max="14" width="9.19921875" style="1" customWidth="1"/>
    <col min="15" max="17" width="9.09765625" style="1" customWidth="1"/>
    <col min="18" max="18" width="7.09765625" style="1" customWidth="1"/>
    <col min="19" max="16384" width="9" style="1"/>
  </cols>
  <sheetData>
    <row r="1" spans="1:15" ht="16.5" customHeight="1" x14ac:dyDescent="0.45">
      <c r="A1" s="47" t="s">
        <v>44</v>
      </c>
      <c r="B1" s="47"/>
      <c r="C1" s="47"/>
      <c r="D1" s="47"/>
      <c r="E1" s="47"/>
      <c r="F1" s="47"/>
      <c r="G1" s="47"/>
      <c r="H1" s="47"/>
      <c r="I1" s="47"/>
    </row>
    <row r="10" spans="1:15" ht="16.5" customHeight="1" thickBot="1" x14ac:dyDescent="0.5">
      <c r="C10" s="48" t="s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/>
      <c r="O10" s="3"/>
    </row>
    <row r="11" spans="1:15" s="4" customFormat="1" ht="52.2" customHeight="1" thickTop="1" x14ac:dyDescent="0.4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</row>
    <row r="12" spans="1:15" s="4" customFormat="1" ht="16.5" customHeight="1" x14ac:dyDescent="0.45">
      <c r="C12" s="51" t="s">
        <v>1</v>
      </c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"/>
      <c r="O12" s="5"/>
    </row>
    <row r="13" spans="1:15" s="4" customFormat="1" ht="16.5" customHeight="1" x14ac:dyDescent="0.45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21" spans="2:16" ht="16.5" customHeight="1" x14ac:dyDescent="0.45">
      <c r="J21" s="52" t="s">
        <v>2</v>
      </c>
      <c r="K21" s="52"/>
      <c r="L21" s="52"/>
      <c r="M21" s="52"/>
    </row>
    <row r="23" spans="2:16" ht="16.5" customHeight="1" x14ac:dyDescent="0.45">
      <c r="B23" s="46" t="s">
        <v>3</v>
      </c>
      <c r="C23" s="46"/>
      <c r="D23" s="46"/>
      <c r="I23" s="46" t="s">
        <v>3</v>
      </c>
      <c r="J23" s="46"/>
      <c r="K23" s="46"/>
    </row>
    <row r="25" spans="2:16" ht="16.5" customHeight="1" x14ac:dyDescent="0.45">
      <c r="D25" s="6">
        <v>3.4722222222222224E-4</v>
      </c>
      <c r="K25" s="36"/>
    </row>
    <row r="27" spans="2:16" ht="16.5" customHeight="1" x14ac:dyDescent="0.45">
      <c r="M27" s="7"/>
      <c r="P27" s="7"/>
    </row>
    <row r="28" spans="2:16" ht="16.5" customHeight="1" x14ac:dyDescent="0.45">
      <c r="M28" s="7"/>
    </row>
    <row r="29" spans="2:16" ht="21.6" customHeight="1" x14ac:dyDescent="0.45">
      <c r="C29" s="53" t="s">
        <v>45</v>
      </c>
      <c r="D29" s="54"/>
      <c r="E29" s="54"/>
      <c r="F29" s="54"/>
      <c r="G29" s="54"/>
      <c r="H29" s="54"/>
      <c r="I29" s="54"/>
      <c r="J29" s="54"/>
      <c r="K29" s="54"/>
      <c r="L29" s="55"/>
      <c r="M29" s="8"/>
    </row>
    <row r="30" spans="2:16" ht="21.6" customHeight="1" x14ac:dyDescent="0.45">
      <c r="C30" s="43" t="s">
        <v>46</v>
      </c>
      <c r="D30" s="44"/>
      <c r="E30" s="44"/>
      <c r="F30" s="44"/>
      <c r="G30" s="44"/>
      <c r="H30" s="44"/>
      <c r="I30" s="44"/>
      <c r="J30" s="44"/>
      <c r="K30" s="44"/>
      <c r="L30" s="45"/>
    </row>
    <row r="33" spans="2:13" ht="16.5" customHeight="1" x14ac:dyDescent="0.45">
      <c r="B33" s="69" t="s">
        <v>4</v>
      </c>
      <c r="C33" s="2" t="s">
        <v>5</v>
      </c>
      <c r="I33" s="2" t="s">
        <v>4</v>
      </c>
      <c r="J33" s="2" t="s">
        <v>5</v>
      </c>
    </row>
    <row r="35" spans="2:13" ht="16.5" customHeight="1" x14ac:dyDescent="0.45">
      <c r="C35" s="9"/>
      <c r="D35" s="10" t="s">
        <v>6</v>
      </c>
      <c r="E35" s="10" t="s">
        <v>7</v>
      </c>
      <c r="J35" s="9"/>
      <c r="K35" s="10" t="s">
        <v>6</v>
      </c>
      <c r="L35" s="10" t="s">
        <v>7</v>
      </c>
    </row>
    <row r="36" spans="2:13" ht="16.5" customHeight="1" x14ac:dyDescent="0.45">
      <c r="C36" s="41" t="s">
        <v>8</v>
      </c>
      <c r="D36" s="11">
        <v>0</v>
      </c>
      <c r="E36" s="11">
        <v>6.4814814814814813E-4</v>
      </c>
      <c r="J36" s="41" t="s">
        <v>8</v>
      </c>
      <c r="K36" s="11">
        <v>0</v>
      </c>
      <c r="L36" s="11">
        <v>6.4814814814814813E-4</v>
      </c>
    </row>
    <row r="37" spans="2:13" ht="16.5" customHeight="1" x14ac:dyDescent="0.45">
      <c r="C37" s="41" t="s">
        <v>9</v>
      </c>
      <c r="D37" s="11">
        <v>0</v>
      </c>
      <c r="E37" s="11">
        <v>4.3981481481481481E-4</v>
      </c>
      <c r="J37" s="41" t="s">
        <v>9</v>
      </c>
      <c r="K37" s="11">
        <v>0</v>
      </c>
      <c r="L37" s="11">
        <v>4.3981481481481481E-4</v>
      </c>
    </row>
    <row r="38" spans="2:13" ht="16.5" customHeight="1" x14ac:dyDescent="0.45">
      <c r="C38" s="41" t="s">
        <v>10</v>
      </c>
      <c r="D38" s="11">
        <v>0</v>
      </c>
      <c r="E38" s="11">
        <v>3.3564814814814812E-4</v>
      </c>
      <c r="J38" s="41" t="s">
        <v>10</v>
      </c>
      <c r="K38" s="11">
        <v>0</v>
      </c>
      <c r="L38" s="11">
        <v>3.3564814814814812E-4</v>
      </c>
    </row>
    <row r="39" spans="2:13" ht="16.5" customHeight="1" x14ac:dyDescent="0.45">
      <c r="C39" s="41" t="s">
        <v>11</v>
      </c>
      <c r="D39" s="11">
        <v>0</v>
      </c>
      <c r="E39" s="11">
        <v>4.8611111111111104E-4</v>
      </c>
      <c r="J39" s="41" t="s">
        <v>11</v>
      </c>
      <c r="K39" s="11">
        <v>0</v>
      </c>
      <c r="L39" s="11">
        <v>4.8611111111111104E-4</v>
      </c>
    </row>
    <row r="40" spans="2:13" ht="16.5" customHeight="1" x14ac:dyDescent="0.45">
      <c r="C40" s="41" t="s">
        <v>12</v>
      </c>
      <c r="D40" s="11">
        <v>0</v>
      </c>
      <c r="E40" s="11">
        <v>2.199074074074074E-4</v>
      </c>
      <c r="J40" s="41" t="s">
        <v>12</v>
      </c>
      <c r="K40" s="11">
        <v>0</v>
      </c>
      <c r="L40" s="11">
        <v>2.199074074074074E-4</v>
      </c>
    </row>
    <row r="41" spans="2:13" ht="16.5" customHeight="1" x14ac:dyDescent="0.45">
      <c r="C41" s="12" t="s">
        <v>13</v>
      </c>
      <c r="D41" s="13"/>
      <c r="E41" s="14">
        <f>SUM(E36:E40)</f>
        <v>2.1296296296296293E-3</v>
      </c>
      <c r="J41" s="12" t="s">
        <v>13</v>
      </c>
      <c r="K41" s="13"/>
      <c r="L41" s="17"/>
    </row>
    <row r="43" spans="2:13" ht="16.5" customHeight="1" x14ac:dyDescent="0.45">
      <c r="C43" s="56" t="s">
        <v>14</v>
      </c>
      <c r="D43" s="56"/>
      <c r="E43" s="15">
        <f>SUM(E36:E40)</f>
        <v>2.1296296296296293E-3</v>
      </c>
    </row>
    <row r="48" spans="2:13" ht="16.5" customHeight="1" x14ac:dyDescent="0.45">
      <c r="C48" s="9"/>
      <c r="D48" s="10" t="s">
        <v>6</v>
      </c>
      <c r="E48" s="10" t="s">
        <v>7</v>
      </c>
      <c r="F48" s="10" t="s">
        <v>15</v>
      </c>
      <c r="J48" s="9"/>
      <c r="K48" s="10" t="s">
        <v>6</v>
      </c>
      <c r="L48" s="10" t="s">
        <v>7</v>
      </c>
      <c r="M48" s="10" t="s">
        <v>15</v>
      </c>
    </row>
    <row r="49" spans="3:14" ht="16.5" customHeight="1" x14ac:dyDescent="0.45">
      <c r="C49" s="41" t="s">
        <v>8</v>
      </c>
      <c r="D49" s="11">
        <v>0</v>
      </c>
      <c r="E49" s="11">
        <v>6.4814814814814813E-4</v>
      </c>
      <c r="F49" s="16">
        <f>E49-D49</f>
        <v>6.4814814814814813E-4</v>
      </c>
      <c r="J49" s="41" t="s">
        <v>8</v>
      </c>
      <c r="K49" s="11">
        <v>0</v>
      </c>
      <c r="L49" s="11">
        <v>6.4814814814814813E-4</v>
      </c>
      <c r="M49" s="17"/>
    </row>
    <row r="50" spans="3:14" ht="16.5" customHeight="1" x14ac:dyDescent="0.45">
      <c r="C50" s="41" t="s">
        <v>9</v>
      </c>
      <c r="D50" s="11">
        <v>0</v>
      </c>
      <c r="E50" s="11">
        <v>4.3981481481481481E-4</v>
      </c>
      <c r="F50" s="16">
        <f>E50-D50</f>
        <v>4.3981481481481481E-4</v>
      </c>
      <c r="J50" s="41" t="s">
        <v>9</v>
      </c>
      <c r="K50" s="11">
        <v>0</v>
      </c>
      <c r="L50" s="11">
        <v>4.3981481481481481E-4</v>
      </c>
      <c r="M50" s="17"/>
    </row>
    <row r="51" spans="3:14" ht="16.5" customHeight="1" x14ac:dyDescent="0.45">
      <c r="C51" s="41" t="s">
        <v>10</v>
      </c>
      <c r="D51" s="11">
        <v>0</v>
      </c>
      <c r="E51" s="11">
        <v>3.3564814814814812E-4</v>
      </c>
      <c r="F51" s="16">
        <f>E51-D51</f>
        <v>3.3564814814814812E-4</v>
      </c>
      <c r="J51" s="41" t="s">
        <v>10</v>
      </c>
      <c r="K51" s="11">
        <v>0</v>
      </c>
      <c r="L51" s="11">
        <v>3.3564814814814812E-4</v>
      </c>
      <c r="M51" s="17"/>
    </row>
    <row r="52" spans="3:14" ht="16.5" customHeight="1" x14ac:dyDescent="0.45">
      <c r="C52" s="41" t="s">
        <v>11</v>
      </c>
      <c r="D52" s="11">
        <v>0</v>
      </c>
      <c r="E52" s="11">
        <v>4.8611111111111104E-4</v>
      </c>
      <c r="F52" s="16">
        <f>E52-D52</f>
        <v>4.8611111111111104E-4</v>
      </c>
      <c r="J52" s="41" t="s">
        <v>11</v>
      </c>
      <c r="K52" s="11">
        <v>0</v>
      </c>
      <c r="L52" s="11">
        <v>4.8611111111111104E-4</v>
      </c>
      <c r="M52" s="17"/>
    </row>
    <row r="53" spans="3:14" ht="16.5" customHeight="1" x14ac:dyDescent="0.45">
      <c r="C53" s="41" t="s">
        <v>12</v>
      </c>
      <c r="D53" s="11">
        <v>0</v>
      </c>
      <c r="E53" s="11">
        <v>2.199074074074074E-4</v>
      </c>
      <c r="F53" s="16">
        <f>E53-D53</f>
        <v>2.199074074074074E-4</v>
      </c>
      <c r="J53" s="41" t="s">
        <v>12</v>
      </c>
      <c r="K53" s="11">
        <v>0</v>
      </c>
      <c r="L53" s="11">
        <v>2.199074074074074E-4</v>
      </c>
      <c r="M53" s="17"/>
    </row>
    <row r="54" spans="3:14" ht="16.5" customHeight="1" x14ac:dyDescent="0.45">
      <c r="C54" s="12" t="s">
        <v>13</v>
      </c>
      <c r="D54" s="13"/>
      <c r="E54" s="13"/>
      <c r="F54" s="14">
        <f>SUM(F49:F53)</f>
        <v>2.1296296296296293E-3</v>
      </c>
      <c r="J54" s="12" t="s">
        <v>13</v>
      </c>
      <c r="K54" s="13"/>
      <c r="L54" s="13"/>
      <c r="M54" s="17"/>
    </row>
    <row r="58" spans="3:14" ht="16.5" customHeight="1" x14ac:dyDescent="0.45">
      <c r="C58" s="18"/>
      <c r="D58" s="19" t="s">
        <v>6</v>
      </c>
      <c r="E58" s="19" t="s">
        <v>7</v>
      </c>
      <c r="F58" s="19" t="s">
        <v>15</v>
      </c>
    </row>
    <row r="59" spans="3:14" ht="16.5" customHeight="1" x14ac:dyDescent="0.45">
      <c r="C59" s="41" t="s">
        <v>8</v>
      </c>
      <c r="D59" s="20">
        <v>1.4745370370370372E-2</v>
      </c>
      <c r="E59" s="20">
        <v>2.0763888888888887E-2</v>
      </c>
      <c r="F59" s="14">
        <f>E59-D59</f>
        <v>6.0185185185185151E-3</v>
      </c>
    </row>
    <row r="60" spans="3:14" ht="16.5" customHeight="1" x14ac:dyDescent="0.45">
      <c r="C60" s="41" t="s">
        <v>9</v>
      </c>
      <c r="D60" s="20">
        <v>4.925925925925926E-2</v>
      </c>
      <c r="E60" s="20">
        <v>0.12246527777777778</v>
      </c>
      <c r="F60" s="14">
        <f>E60-D60</f>
        <v>7.3206018518518517E-2</v>
      </c>
    </row>
    <row r="61" spans="3:14" ht="16.5" customHeight="1" x14ac:dyDescent="0.45">
      <c r="C61" s="41" t="s">
        <v>10</v>
      </c>
      <c r="D61" s="20">
        <v>0.23241898148148146</v>
      </c>
      <c r="E61" s="20">
        <v>0.3837268518518519</v>
      </c>
      <c r="F61" s="14">
        <f>E61-D61</f>
        <v>0.15130787037037044</v>
      </c>
    </row>
    <row r="62" spans="3:14" ht="16.5" customHeight="1" x14ac:dyDescent="0.45">
      <c r="C62" s="41" t="s">
        <v>11</v>
      </c>
      <c r="D62" s="20">
        <v>0.33372685185185186</v>
      </c>
      <c r="E62" s="20">
        <v>0.37260416666666668</v>
      </c>
      <c r="F62" s="14">
        <f>E62-D62</f>
        <v>3.8877314814814823E-2</v>
      </c>
    </row>
    <row r="63" spans="3:14" ht="16.5" customHeight="1" x14ac:dyDescent="0.45">
      <c r="C63" s="41" t="s">
        <v>12</v>
      </c>
      <c r="D63" s="20">
        <v>0.38369212962962962</v>
      </c>
      <c r="E63" s="20">
        <v>0.4045023148148148</v>
      </c>
      <c r="F63" s="14">
        <f>E63-D63</f>
        <v>2.0810185185185182E-2</v>
      </c>
    </row>
    <row r="64" spans="3:14" ht="16.5" customHeight="1" x14ac:dyDescent="0.45">
      <c r="K64" s="18"/>
      <c r="L64" s="19" t="s">
        <v>6</v>
      </c>
      <c r="M64" s="19" t="s">
        <v>7</v>
      </c>
      <c r="N64" s="19" t="s">
        <v>15</v>
      </c>
    </row>
    <row r="65" spans="3:14" ht="16.5" customHeight="1" x14ac:dyDescent="0.45">
      <c r="C65" s="12" t="s">
        <v>13</v>
      </c>
      <c r="D65" s="13"/>
      <c r="E65" s="13"/>
      <c r="F65" s="14">
        <f>SUM(F59:F63)</f>
        <v>0.2902199074074075</v>
      </c>
      <c r="K65" s="41" t="s">
        <v>8</v>
      </c>
      <c r="L65" s="20">
        <v>1.4745370370370372E-2</v>
      </c>
      <c r="M65" s="20">
        <v>2.0763888888888887E-2</v>
      </c>
      <c r="N65" s="17"/>
    </row>
    <row r="66" spans="3:14" ht="16.5" customHeight="1" x14ac:dyDescent="0.45">
      <c r="C66" s="12" t="s">
        <v>16</v>
      </c>
      <c r="D66" s="13"/>
      <c r="E66" s="13"/>
      <c r="F66" s="14">
        <f>MIN(F59:F63)</f>
        <v>6.0185185185185151E-3</v>
      </c>
      <c r="K66" s="41" t="s">
        <v>9</v>
      </c>
      <c r="L66" s="20">
        <v>4.925925925925926E-2</v>
      </c>
      <c r="M66" s="20">
        <v>0.12246527777777778</v>
      </c>
      <c r="N66" s="17"/>
    </row>
    <row r="67" spans="3:14" ht="16.5" customHeight="1" x14ac:dyDescent="0.45">
      <c r="C67" s="12" t="s">
        <v>17</v>
      </c>
      <c r="D67" s="13"/>
      <c r="E67" s="13"/>
      <c r="F67" s="21">
        <f>AVERAGE(F59:F63)</f>
        <v>5.8043981481481502E-2</v>
      </c>
      <c r="K67" s="41" t="s">
        <v>10</v>
      </c>
      <c r="L67" s="20">
        <v>0.23241898148148146</v>
      </c>
      <c r="M67" s="20">
        <v>0.3837268518518519</v>
      </c>
      <c r="N67" s="17"/>
    </row>
    <row r="68" spans="3:14" ht="16.5" customHeight="1" x14ac:dyDescent="0.45">
      <c r="C68" s="12" t="s">
        <v>18</v>
      </c>
      <c r="D68" s="13"/>
      <c r="E68" s="13"/>
      <c r="F68" s="14">
        <f>SMALL(F59:F63,3)</f>
        <v>3.8877314814814823E-2</v>
      </c>
      <c r="K68" s="41" t="s">
        <v>11</v>
      </c>
      <c r="L68" s="20">
        <v>0.33372685185185186</v>
      </c>
      <c r="M68" s="20">
        <v>0.37260416666666668</v>
      </c>
      <c r="N68" s="17"/>
    </row>
    <row r="69" spans="3:14" ht="16.5" customHeight="1" x14ac:dyDescent="0.45">
      <c r="C69" s="57" t="s">
        <v>19</v>
      </c>
      <c r="D69" s="58"/>
      <c r="E69" s="58"/>
      <c r="F69" s="59"/>
      <c r="K69" s="41" t="s">
        <v>12</v>
      </c>
      <c r="L69" s="20">
        <v>0.38369212962962962</v>
      </c>
      <c r="M69" s="20">
        <v>0.4045023148148148</v>
      </c>
      <c r="N69" s="17"/>
    </row>
    <row r="71" spans="3:14" ht="16.5" customHeight="1" x14ac:dyDescent="0.45">
      <c r="K71" s="12" t="s">
        <v>13</v>
      </c>
      <c r="L71" s="13"/>
      <c r="M71" s="13"/>
      <c r="N71" s="17"/>
    </row>
    <row r="72" spans="3:14" ht="16.5" customHeight="1" x14ac:dyDescent="0.45">
      <c r="K72" s="12" t="s">
        <v>16</v>
      </c>
      <c r="L72" s="13"/>
      <c r="M72" s="13"/>
      <c r="N72" s="17"/>
    </row>
    <row r="73" spans="3:14" ht="16.5" customHeight="1" x14ac:dyDescent="0.45">
      <c r="K73" s="12" t="s">
        <v>17</v>
      </c>
      <c r="L73" s="13"/>
      <c r="M73" s="13"/>
      <c r="N73" s="22"/>
    </row>
    <row r="74" spans="3:14" ht="16.5" customHeight="1" x14ac:dyDescent="0.45">
      <c r="K74" s="12" t="s">
        <v>18</v>
      </c>
      <c r="L74" s="13"/>
      <c r="M74" s="13"/>
      <c r="N74" s="17"/>
    </row>
    <row r="75" spans="3:14" ht="16.5" customHeight="1" x14ac:dyDescent="0.45">
      <c r="K75" s="57" t="s">
        <v>19</v>
      </c>
      <c r="L75" s="58"/>
      <c r="M75" s="58"/>
      <c r="N75" s="59"/>
    </row>
    <row r="77" spans="3:14" ht="67.5" customHeight="1" x14ac:dyDescent="0.45"/>
    <row r="78" spans="3:14" ht="16.5" customHeight="1" x14ac:dyDescent="0.45">
      <c r="J78" s="52" t="s">
        <v>2</v>
      </c>
      <c r="K78" s="52"/>
      <c r="L78" s="52"/>
      <c r="M78" s="52"/>
    </row>
    <row r="81" spans="2:14" ht="16.5" customHeight="1" x14ac:dyDescent="0.45">
      <c r="B81" s="46" t="s">
        <v>20</v>
      </c>
      <c r="C81" s="46"/>
      <c r="D81" s="46"/>
      <c r="E81" s="46"/>
      <c r="I81" s="46" t="s">
        <v>20</v>
      </c>
      <c r="J81" s="46"/>
      <c r="K81" s="46"/>
      <c r="L81" s="46"/>
    </row>
    <row r="82" spans="2:14" ht="16.5" customHeight="1" x14ac:dyDescent="0.45">
      <c r="I82" s="2"/>
    </row>
    <row r="83" spans="2:14" ht="24.6" customHeight="1" x14ac:dyDescent="0.45">
      <c r="D83" s="64" t="s">
        <v>47</v>
      </c>
      <c r="E83" s="64"/>
      <c r="F83" s="64"/>
      <c r="G83" s="64"/>
      <c r="H83" s="64"/>
      <c r="I83" s="64"/>
      <c r="J83" s="64"/>
      <c r="K83" s="64"/>
    </row>
    <row r="84" spans="2:14" ht="28.8" customHeight="1" x14ac:dyDescent="0.45">
      <c r="D84" s="51" t="s">
        <v>21</v>
      </c>
      <c r="E84" s="51"/>
      <c r="F84" s="51"/>
      <c r="G84" s="51"/>
      <c r="H84" s="51"/>
      <c r="I84" s="51"/>
      <c r="J84" s="51"/>
      <c r="K84" s="51"/>
    </row>
    <row r="85" spans="2:14" ht="21.6" customHeight="1" x14ac:dyDescent="0.45">
      <c r="C85" s="23" t="s">
        <v>22</v>
      </c>
      <c r="D85" s="67">
        <f ca="1">TODAY()</f>
        <v>45121</v>
      </c>
      <c r="F85" s="4"/>
      <c r="J85" s="23" t="s">
        <v>22</v>
      </c>
      <c r="K85" s="67">
        <f ca="1">TODAY()</f>
        <v>45121</v>
      </c>
      <c r="M85" s="4"/>
    </row>
    <row r="86" spans="2:14" ht="21.6" customHeight="1" x14ac:dyDescent="0.45">
      <c r="C86" s="18" t="s">
        <v>23</v>
      </c>
      <c r="D86" s="68" t="s">
        <v>24</v>
      </c>
      <c r="E86" s="4"/>
      <c r="F86" s="4"/>
      <c r="J86" s="18" t="s">
        <v>23</v>
      </c>
      <c r="K86" s="68" t="s">
        <v>24</v>
      </c>
      <c r="L86" s="4"/>
      <c r="M86" s="4"/>
    </row>
    <row r="87" spans="2:14" ht="16.5" customHeight="1" x14ac:dyDescent="0.45">
      <c r="C87" s="4"/>
      <c r="E87" s="4"/>
      <c r="F87" s="4"/>
      <c r="J87" s="4"/>
      <c r="L87" s="4"/>
      <c r="M87" s="4"/>
    </row>
    <row r="88" spans="2:14" ht="21.6" customHeight="1" x14ac:dyDescent="0.45">
      <c r="C88" s="4"/>
      <c r="E88" s="61" t="str">
        <f ca="1">TEXT(D85,"yyyy/m/d")&amp;D86</f>
        <v>2023/7/14時点</v>
      </c>
      <c r="F88" s="63"/>
      <c r="J88" s="4"/>
      <c r="L88" s="61"/>
      <c r="M88" s="63"/>
    </row>
    <row r="89" spans="2:14" ht="21.6" customHeight="1" x14ac:dyDescent="0.45">
      <c r="C89" s="65" t="s">
        <v>49</v>
      </c>
      <c r="J89" s="65" t="s">
        <v>52</v>
      </c>
    </row>
    <row r="90" spans="2:14" ht="21.6" customHeight="1" x14ac:dyDescent="0.45"/>
    <row r="91" spans="2:14" ht="21.6" customHeight="1" x14ac:dyDescent="0.45">
      <c r="E91" s="61" t="str">
        <f ca="1">TEXT(D85,"ggge/mm/dd")&amp;D86</f>
        <v>令和5/07/14時点</v>
      </c>
      <c r="F91" s="63"/>
      <c r="L91" s="61"/>
      <c r="M91" s="63"/>
    </row>
    <row r="92" spans="2:14" ht="21.6" customHeight="1" x14ac:dyDescent="0.45">
      <c r="C92" s="66" t="s">
        <v>50</v>
      </c>
      <c r="J92" s="66" t="s">
        <v>53</v>
      </c>
    </row>
    <row r="93" spans="2:14" ht="21.6" customHeight="1" x14ac:dyDescent="0.45"/>
    <row r="94" spans="2:14" ht="21.6" customHeight="1" x14ac:dyDescent="0.45">
      <c r="E94" s="60" t="str">
        <f ca="1">TEXT(D85,"yy/m/d/aaaa")&amp;D86</f>
        <v>23/7/14/金曜日時点</v>
      </c>
      <c r="F94" s="60"/>
      <c r="G94" s="60"/>
      <c r="L94" s="61"/>
      <c r="M94" s="62"/>
      <c r="N94" s="63"/>
    </row>
    <row r="95" spans="2:14" ht="21.6" customHeight="1" x14ac:dyDescent="0.45">
      <c r="C95" s="66" t="s">
        <v>51</v>
      </c>
      <c r="J95" s="66" t="s">
        <v>54</v>
      </c>
    </row>
    <row r="98" spans="2:13" ht="16.5" customHeight="1" x14ac:dyDescent="0.45">
      <c r="J98" s="52" t="s">
        <v>2</v>
      </c>
      <c r="K98" s="52"/>
      <c r="L98" s="52"/>
      <c r="M98" s="52"/>
    </row>
    <row r="100" spans="2:13" ht="16.5" customHeight="1" x14ac:dyDescent="0.45">
      <c r="B100" s="46" t="s">
        <v>25</v>
      </c>
      <c r="C100" s="46"/>
      <c r="D100" s="46"/>
      <c r="E100" s="46"/>
      <c r="I100" s="46" t="s">
        <v>25</v>
      </c>
      <c r="J100" s="46"/>
      <c r="K100" s="46"/>
      <c r="L100" s="46"/>
    </row>
    <row r="102" spans="2:13" ht="16.5" customHeight="1" x14ac:dyDescent="0.45">
      <c r="B102" s="24" t="s">
        <v>26</v>
      </c>
    </row>
    <row r="103" spans="2:13" ht="16.5" customHeight="1" x14ac:dyDescent="0.45">
      <c r="C103" s="25">
        <v>0.13593749999999999</v>
      </c>
      <c r="D103" s="1" t="s">
        <v>48</v>
      </c>
      <c r="I103" s="25">
        <v>0.13593749999999999</v>
      </c>
      <c r="J103" s="1" t="s">
        <v>48</v>
      </c>
    </row>
    <row r="107" spans="2:13" ht="16.5" customHeight="1" x14ac:dyDescent="0.45">
      <c r="D107" s="12" t="s">
        <v>27</v>
      </c>
      <c r="E107" s="17">
        <f>HOUR(C103)</f>
        <v>3</v>
      </c>
      <c r="K107" s="12" t="s">
        <v>27</v>
      </c>
      <c r="L107" s="17"/>
    </row>
    <row r="108" spans="2:13" ht="16.5" customHeight="1" x14ac:dyDescent="0.45">
      <c r="D108" s="12" t="s">
        <v>28</v>
      </c>
      <c r="E108" s="17">
        <f>MINUTE(C103)</f>
        <v>15</v>
      </c>
      <c r="K108" s="12" t="s">
        <v>28</v>
      </c>
      <c r="L108" s="17"/>
    </row>
    <row r="109" spans="2:13" ht="16.5" customHeight="1" x14ac:dyDescent="0.45">
      <c r="D109" s="12" t="s">
        <v>29</v>
      </c>
      <c r="E109" s="17">
        <f>SECOND(C103)</f>
        <v>45</v>
      </c>
      <c r="K109" s="12" t="s">
        <v>29</v>
      </c>
      <c r="L109" s="17"/>
    </row>
    <row r="116" spans="2:13" ht="16.5" customHeight="1" x14ac:dyDescent="0.45">
      <c r="B116" s="69" t="s">
        <v>30</v>
      </c>
      <c r="C116" s="1" t="s">
        <v>31</v>
      </c>
    </row>
    <row r="119" spans="2:13" ht="83.25" customHeight="1" x14ac:dyDescent="0.45"/>
    <row r="120" spans="2:13" ht="16.5" customHeight="1" x14ac:dyDescent="0.45">
      <c r="C120" s="26" t="s">
        <v>32</v>
      </c>
      <c r="D120" s="27">
        <f>HOUR(MIN(D130:F130))</f>
        <v>10</v>
      </c>
      <c r="E120" s="28">
        <f>MINUTE(MIN(D130:F130))</f>
        <v>46</v>
      </c>
      <c r="F120" s="29">
        <f>SECOND(MIN(D130:F130))</f>
        <v>55</v>
      </c>
    </row>
    <row r="122" spans="2:13" ht="16.5" hidden="1" customHeight="1" x14ac:dyDescent="0.45"/>
    <row r="123" spans="2:13" ht="16.5" customHeight="1" x14ac:dyDescent="0.45">
      <c r="C123" s="2" t="s">
        <v>33</v>
      </c>
    </row>
    <row r="124" spans="2:13" ht="16.5" customHeight="1" x14ac:dyDescent="0.45">
      <c r="C124" s="37"/>
      <c r="D124" s="38" t="s">
        <v>34</v>
      </c>
      <c r="E124" s="38" t="s">
        <v>35</v>
      </c>
      <c r="F124" s="38" t="s">
        <v>36</v>
      </c>
    </row>
    <row r="125" spans="2:13" ht="16.5" customHeight="1" x14ac:dyDescent="0.45">
      <c r="C125" s="42" t="s">
        <v>37</v>
      </c>
      <c r="D125" s="11">
        <v>4.8946759259259259E-2</v>
      </c>
      <c r="E125" s="11">
        <v>8.3472222222222225E-2</v>
      </c>
      <c r="F125" s="11">
        <v>3.9375E-2</v>
      </c>
    </row>
    <row r="126" spans="2:13" ht="16.5" customHeight="1" x14ac:dyDescent="0.45">
      <c r="C126" s="42" t="s">
        <v>38</v>
      </c>
      <c r="D126" s="11">
        <v>7.3032407407407407E-2</v>
      </c>
      <c r="E126" s="11">
        <v>8.369212962962963E-2</v>
      </c>
      <c r="F126" s="11">
        <v>8.3391203703703717E-2</v>
      </c>
      <c r="J126" s="52" t="s">
        <v>2</v>
      </c>
      <c r="K126" s="52"/>
      <c r="L126" s="52"/>
      <c r="M126" s="52"/>
    </row>
    <row r="127" spans="2:13" ht="16.5" customHeight="1" x14ac:dyDescent="0.45">
      <c r="C127" s="42" t="s">
        <v>39</v>
      </c>
      <c r="D127" s="11">
        <v>0.12462962962962963</v>
      </c>
      <c r="E127" s="11">
        <v>9.0370370370370379E-2</v>
      </c>
      <c r="F127" s="11">
        <v>0.11635416666666666</v>
      </c>
    </row>
    <row r="128" spans="2:13" ht="16.5" customHeight="1" x14ac:dyDescent="0.45">
      <c r="C128" s="42" t="s">
        <v>40</v>
      </c>
      <c r="D128" s="11">
        <v>0.12524305555555557</v>
      </c>
      <c r="E128" s="11">
        <v>0.12429398148148148</v>
      </c>
      <c r="F128" s="11">
        <v>0.11518518518518518</v>
      </c>
      <c r="I128" s="30" t="s">
        <v>32</v>
      </c>
      <c r="J128" s="17"/>
      <c r="K128" s="17"/>
      <c r="L128" s="17"/>
    </row>
    <row r="129" spans="3:12" ht="16.5" customHeight="1" thickBot="1" x14ac:dyDescent="0.5">
      <c r="C129" s="42" t="s">
        <v>41</v>
      </c>
      <c r="D129" s="31">
        <v>8.1180555555555547E-2</v>
      </c>
      <c r="E129" s="31">
        <v>9.3483796296296287E-2</v>
      </c>
      <c r="F129" s="31">
        <v>9.4942129629629626E-2</v>
      </c>
    </row>
    <row r="130" spans="3:12" ht="16.5" customHeight="1" thickBot="1" x14ac:dyDescent="0.5">
      <c r="C130" s="39" t="s">
        <v>42</v>
      </c>
      <c r="D130" s="32">
        <f>SUM(D125:D129)</f>
        <v>0.45303240740740741</v>
      </c>
      <c r="E130" s="33">
        <f>SUM(E125:E129)</f>
        <v>0.47531249999999997</v>
      </c>
      <c r="F130" s="34">
        <f>SUM(F125:F129)</f>
        <v>0.44924768518518515</v>
      </c>
      <c r="G130" s="1" t="s">
        <v>43</v>
      </c>
    </row>
    <row r="131" spans="3:12" ht="16.5" customHeight="1" x14ac:dyDescent="0.45">
      <c r="I131" s="2" t="s">
        <v>33</v>
      </c>
    </row>
    <row r="132" spans="3:12" ht="16.5" customHeight="1" x14ac:dyDescent="0.45">
      <c r="I132" s="37"/>
      <c r="J132" s="38" t="s">
        <v>34</v>
      </c>
      <c r="K132" s="38" t="s">
        <v>35</v>
      </c>
      <c r="L132" s="38" t="s">
        <v>36</v>
      </c>
    </row>
    <row r="133" spans="3:12" ht="16.5" customHeight="1" x14ac:dyDescent="0.45">
      <c r="I133" s="42" t="s">
        <v>37</v>
      </c>
      <c r="J133" s="11">
        <v>4.8946759259259259E-2</v>
      </c>
      <c r="K133" s="11">
        <v>8.3472222222222225E-2</v>
      </c>
      <c r="L133" s="11">
        <v>3.9375E-2</v>
      </c>
    </row>
    <row r="134" spans="3:12" ht="16.5" customHeight="1" x14ac:dyDescent="0.45">
      <c r="I134" s="42" t="s">
        <v>38</v>
      </c>
      <c r="J134" s="11">
        <v>7.3032407407407407E-2</v>
      </c>
      <c r="K134" s="11">
        <v>8.369212962962963E-2</v>
      </c>
      <c r="L134" s="11">
        <v>8.3391203703703717E-2</v>
      </c>
    </row>
    <row r="135" spans="3:12" ht="16.5" customHeight="1" x14ac:dyDescent="0.45">
      <c r="I135" s="42" t="s">
        <v>39</v>
      </c>
      <c r="J135" s="11">
        <v>0.12462962962962963</v>
      </c>
      <c r="K135" s="11">
        <v>9.0370370370370379E-2</v>
      </c>
      <c r="L135" s="11">
        <v>0.11635416666666666</v>
      </c>
    </row>
    <row r="136" spans="3:12" ht="16.5" customHeight="1" x14ac:dyDescent="0.45">
      <c r="I136" s="42" t="s">
        <v>40</v>
      </c>
      <c r="J136" s="11">
        <v>0.12524305555555557</v>
      </c>
      <c r="K136" s="11">
        <v>0.12429398148148148</v>
      </c>
      <c r="L136" s="11">
        <v>0.11518518518518518</v>
      </c>
    </row>
    <row r="137" spans="3:12" ht="16.5" customHeight="1" x14ac:dyDescent="0.45">
      <c r="I137" s="42" t="s">
        <v>41</v>
      </c>
      <c r="J137" s="11">
        <v>8.1180555555555547E-2</v>
      </c>
      <c r="K137" s="11">
        <v>9.3483796296296287E-2</v>
      </c>
      <c r="L137" s="11">
        <v>9.4942129629629626E-2</v>
      </c>
    </row>
    <row r="138" spans="3:12" ht="16.5" customHeight="1" x14ac:dyDescent="0.45">
      <c r="I138" s="40" t="s">
        <v>42</v>
      </c>
      <c r="J138" s="35"/>
      <c r="K138" s="35"/>
      <c r="L138" s="35"/>
    </row>
  </sheetData>
  <mergeCells count="26">
    <mergeCell ref="J126:M126"/>
    <mergeCell ref="D83:K83"/>
    <mergeCell ref="D84:K84"/>
    <mergeCell ref="E88:F88"/>
    <mergeCell ref="L88:M88"/>
    <mergeCell ref="E91:F91"/>
    <mergeCell ref="L91:M91"/>
    <mergeCell ref="A1:I1"/>
    <mergeCell ref="C10:N10"/>
    <mergeCell ref="C12:M12"/>
    <mergeCell ref="J21:M21"/>
    <mergeCell ref="C29:L29"/>
    <mergeCell ref="C30:L30"/>
    <mergeCell ref="I23:K23"/>
    <mergeCell ref="B23:D23"/>
    <mergeCell ref="B100:E100"/>
    <mergeCell ref="I100:L100"/>
    <mergeCell ref="C43:D43"/>
    <mergeCell ref="C69:F69"/>
    <mergeCell ref="K75:N75"/>
    <mergeCell ref="J78:M78"/>
    <mergeCell ref="B81:E81"/>
    <mergeCell ref="I81:L81"/>
    <mergeCell ref="E94:G94"/>
    <mergeCell ref="L94:N94"/>
    <mergeCell ref="J98:M98"/>
  </mergeCells>
  <phoneticPr fontId="2"/>
  <conditionalFormatting sqref="F59:F63">
    <cfRule type="cellIs" dxfId="0" priority="1" stopIfTrue="1" operator="greaterThanOrEqual">
      <formula>$F$67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2023-05-14T06:12:57Z</dcterms:created>
  <dcterms:modified xsi:type="dcterms:W3CDTF">2023-07-14T07:01:59Z</dcterms:modified>
</cp:coreProperties>
</file>