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3-その他の関数\"/>
    </mc:Choice>
  </mc:AlternateContent>
  <xr:revisionPtr revIDLastSave="0" documentId="13_ncr:1_{D2FD3911-973B-42B7-B6A7-75E74E6F5F6E}" xr6:coauthVersionLast="47" xr6:coauthVersionMax="47" xr10:uidLastSave="{00000000-0000-0000-0000-000000000000}"/>
  <bookViews>
    <workbookView xWindow="1212" yWindow="60" windowWidth="20472" windowHeight="12720" xr2:uid="{80488A59-8CD1-4F97-8389-52B2AADB94A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2" i="1" l="1"/>
  <c r="F173" i="1"/>
  <c r="F174" i="1"/>
  <c r="F175" i="1"/>
  <c r="F176" i="1"/>
  <c r="F177" i="1"/>
  <c r="F178" i="1"/>
  <c r="F179" i="1"/>
  <c r="F180" i="1"/>
  <c r="F181" i="1"/>
  <c r="F182" i="1"/>
  <c r="E125" i="1"/>
  <c r="E126" i="1"/>
  <c r="E127" i="1"/>
  <c r="E128" i="1"/>
  <c r="E129" i="1"/>
  <c r="E130" i="1"/>
  <c r="E124" i="1"/>
  <c r="D125" i="1"/>
  <c r="D126" i="1"/>
  <c r="D127" i="1"/>
  <c r="D128" i="1"/>
  <c r="D129" i="1"/>
  <c r="D130" i="1"/>
  <c r="D124" i="1"/>
  <c r="F105" i="1"/>
  <c r="F106" i="1"/>
  <c r="F107" i="1"/>
  <c r="F108" i="1"/>
  <c r="F109" i="1"/>
  <c r="F104" i="1"/>
  <c r="E91" i="1"/>
  <c r="E92" i="1"/>
  <c r="E93" i="1"/>
  <c r="E90" i="1"/>
  <c r="F90" i="1" s="1"/>
  <c r="N70" i="1"/>
  <c r="N71" i="1"/>
  <c r="N72" i="1"/>
  <c r="F63" i="1"/>
  <c r="F64" i="1"/>
  <c r="F62" i="1"/>
  <c r="G62" i="1" s="1"/>
  <c r="K177" i="1"/>
  <c r="K178" i="1" s="1"/>
  <c r="K179" i="1" s="1"/>
  <c r="K180" i="1" s="1"/>
  <c r="K181" i="1" s="1"/>
  <c r="K182" i="1" s="1"/>
  <c r="K183" i="1" s="1"/>
  <c r="K184" i="1" s="1"/>
  <c r="K185" i="1" s="1"/>
  <c r="K186" i="1" s="1"/>
  <c r="K187" i="1" s="1"/>
  <c r="B172" i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O190" i="1"/>
  <c r="N187" i="1"/>
  <c r="N186" i="1"/>
  <c r="N185" i="1"/>
  <c r="N184" i="1"/>
  <c r="N183" i="1"/>
  <c r="N182" i="1"/>
  <c r="E182" i="1"/>
  <c r="N181" i="1"/>
  <c r="E181" i="1"/>
  <c r="N180" i="1"/>
  <c r="E180" i="1"/>
  <c r="N179" i="1"/>
  <c r="E179" i="1"/>
  <c r="N178" i="1"/>
  <c r="E178" i="1"/>
  <c r="N177" i="1"/>
  <c r="E177" i="1"/>
  <c r="E176" i="1"/>
  <c r="E175" i="1"/>
  <c r="E174" i="1"/>
  <c r="E173" i="1"/>
  <c r="E172" i="1"/>
  <c r="M110" i="1"/>
  <c r="E110" i="1"/>
  <c r="F93" i="1"/>
  <c r="F92" i="1"/>
  <c r="F91" i="1"/>
  <c r="G64" i="1"/>
  <c r="G63" i="1"/>
  <c r="E183" i="1" l="1"/>
  <c r="F183" i="1"/>
  <c r="F185" i="1" s="1"/>
  <c r="F1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62" authorId="0" shapeId="0" xr:uid="{9DA902FE-C01F-4B85-9D1F-CB7F5CA38037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ＦＬＯＯＲ,MATH　</t>
        </r>
        <r>
          <rPr>
            <b/>
            <sz val="16"/>
            <color indexed="81"/>
            <rFont val="ＭＳ Ｐゴシック"/>
            <family val="3"/>
            <charset val="128"/>
          </rPr>
          <t>(E62,D62)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これで</t>
        </r>
        <r>
          <rPr>
            <b/>
            <sz val="12"/>
            <color indexed="10"/>
            <rFont val="ＭＳ Ｐゴシック"/>
            <family val="3"/>
            <charset val="128"/>
          </rPr>
          <t>過剰にならない</t>
        </r>
        <r>
          <rPr>
            <b/>
            <sz val="12"/>
            <color indexed="12"/>
            <rFont val="ＭＳ Ｐゴシック"/>
            <family val="3"/>
            <charset val="128"/>
          </rPr>
          <t>出荷単位に対応した総数</t>
        </r>
        <r>
          <rPr>
            <sz val="12"/>
            <color indexed="81"/>
            <rFont val="ＭＳ Ｐゴシック"/>
            <family val="3"/>
            <charset val="128"/>
          </rPr>
          <t>が算出されます。</t>
        </r>
      </text>
    </comment>
    <comment ref="G62" authorId="0" shapeId="0" xr:uid="{E414A627-C8B0-4211-AE12-29600186FA93}">
      <text>
        <r>
          <rPr>
            <b/>
            <sz val="14"/>
            <color indexed="81"/>
            <rFont val="ＭＳ Ｐゴシック"/>
            <family val="3"/>
            <charset val="128"/>
          </rPr>
          <t>=F62/D62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「注文総数」を「注文単位」で割るれば</t>
        </r>
        <r>
          <rPr>
            <b/>
            <sz val="12"/>
            <color indexed="10"/>
            <rFont val="ＭＳ Ｐゴシック"/>
            <family val="3"/>
            <charset val="128"/>
          </rPr>
          <t>最終の注文単位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N70" authorId="0" shapeId="0" xr:uid="{9DD28FF4-2C66-4CB5-8895-6723762EEBD2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ＦＬＯＯＲ,MATH</t>
        </r>
        <r>
          <rPr>
            <b/>
            <sz val="16"/>
            <color indexed="81"/>
            <rFont val="ＭＳ Ｐゴシック"/>
            <family val="3"/>
            <charset val="128"/>
          </rPr>
          <t>(L70,K70)</t>
        </r>
        <r>
          <rPr>
            <b/>
            <sz val="18"/>
            <color indexed="10"/>
            <rFont val="ＭＳ Ｐゴシック"/>
            <family val="3"/>
            <charset val="128"/>
          </rPr>
          <t>/</t>
        </r>
        <r>
          <rPr>
            <b/>
            <sz val="16"/>
            <color indexed="12"/>
            <rFont val="ＭＳ Ｐゴシック"/>
            <family val="3"/>
            <charset val="128"/>
          </rPr>
          <t>K70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「ＦＬＯＯＲ関数」を設定後、</t>
        </r>
        <r>
          <rPr>
            <b/>
            <sz val="18"/>
            <color indexed="10"/>
            <rFont val="ＭＳ Ｐゴシック"/>
            <family val="3"/>
            <charset val="128"/>
          </rPr>
          <t>ＯＫを押さず！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
｛数式バー｝で</t>
        </r>
        <r>
          <rPr>
            <b/>
            <sz val="12"/>
            <color indexed="12"/>
            <rFont val="ＭＳ Ｐゴシック"/>
            <family val="3"/>
            <charset val="128"/>
          </rPr>
          <t>「出荷単位」のセルで割ります</t>
        </r>
        <r>
          <rPr>
            <b/>
            <sz val="12"/>
            <color indexed="8"/>
            <rFont val="ＭＳ Ｐゴシック"/>
            <family val="3"/>
            <charset val="128"/>
          </rPr>
          <t>。</t>
        </r>
      </text>
    </comment>
    <comment ref="E90" authorId="0" shapeId="0" xr:uid="{CC70C978-184F-4C45-8055-C0F10B70BC0C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FLOOR.MATH</t>
        </r>
        <r>
          <rPr>
            <b/>
            <sz val="16"/>
            <color indexed="81"/>
            <rFont val="ＭＳ Ｐゴシック"/>
            <family val="3"/>
            <charset val="128"/>
          </rPr>
          <t>(C90,D90)</t>
        </r>
      </text>
    </comment>
    <comment ref="F90" authorId="0" shapeId="0" xr:uid="{8AF91298-2732-4CD2-8323-08DDEB3B00D8}">
      <text>
        <r>
          <rPr>
            <b/>
            <sz val="16"/>
            <color indexed="81"/>
            <rFont val="ＭＳ Ｐゴシック"/>
            <family val="3"/>
            <charset val="128"/>
          </rPr>
          <t>=E90</t>
        </r>
        <r>
          <rPr>
            <b/>
            <sz val="16"/>
            <color indexed="10"/>
            <rFont val="ＭＳ Ｐゴシック"/>
            <family val="3"/>
            <charset val="128"/>
          </rPr>
          <t>/</t>
        </r>
        <r>
          <rPr>
            <b/>
            <sz val="16"/>
            <color indexed="81"/>
            <rFont val="ＭＳ Ｐゴシック"/>
            <family val="3"/>
            <charset val="128"/>
          </rPr>
          <t>D90</t>
        </r>
      </text>
    </comment>
    <comment ref="F104" authorId="0" shapeId="0" xr:uid="{7F5EAB72-8BE1-46B6-BD51-F57C164165AE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ＦＬＯＯＲ,MATH</t>
        </r>
        <r>
          <rPr>
            <b/>
            <sz val="16"/>
            <color indexed="81"/>
            <rFont val="ＭＳ Ｐゴシック"/>
            <family val="3"/>
            <charset val="128"/>
          </rPr>
          <t>(E104,D104)</t>
        </r>
        <r>
          <rPr>
            <b/>
            <sz val="18"/>
            <color indexed="10"/>
            <rFont val="ＭＳ Ｐゴシック"/>
            <family val="3"/>
            <charset val="128"/>
          </rPr>
          <t>/</t>
        </r>
        <r>
          <rPr>
            <b/>
            <sz val="16"/>
            <color indexed="81"/>
            <rFont val="ＭＳ Ｐゴシック"/>
            <family val="3"/>
            <charset val="128"/>
          </rPr>
          <t>D104</t>
        </r>
      </text>
    </comment>
    <comment ref="D124" authorId="0" shapeId="0" xr:uid="{71E8D9AC-2C24-4289-A24C-6EE1A397C1F5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ＦＬＯＯＲ,MATH</t>
        </r>
        <r>
          <rPr>
            <b/>
            <sz val="16"/>
            <color indexed="81"/>
            <rFont val="ＭＳ Ｐゴシック"/>
            <family val="3"/>
            <charset val="128"/>
          </rPr>
          <t>(C124,"</t>
        </r>
        <r>
          <rPr>
            <b/>
            <sz val="16"/>
            <color indexed="12"/>
            <rFont val="ＭＳ Ｐゴシック"/>
            <family val="3"/>
            <charset val="128"/>
          </rPr>
          <t>00:15</t>
        </r>
        <r>
          <rPr>
            <b/>
            <sz val="16"/>
            <color indexed="81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時間の入力に注意しましょう
</t>
        </r>
        <r>
          <rPr>
            <b/>
            <sz val="12"/>
            <color indexed="12"/>
            <rFont val="ＭＳ Ｐゴシック"/>
            <family val="3"/>
            <charset val="128"/>
          </rPr>
          <t>"00:15"と入力</t>
        </r>
      </text>
    </comment>
    <comment ref="E124" authorId="0" shapeId="0" xr:uid="{66CD0CA0-11A3-4F1B-9904-D3812C170007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ＦＬＯＯＲ,MATH</t>
        </r>
        <r>
          <rPr>
            <b/>
            <sz val="16"/>
            <color indexed="81"/>
            <rFont val="ＭＳ Ｐゴシック"/>
            <family val="3"/>
            <charset val="128"/>
          </rPr>
          <t>(C124,"</t>
        </r>
        <r>
          <rPr>
            <b/>
            <sz val="16"/>
            <color indexed="39"/>
            <rFont val="ＭＳ Ｐゴシック"/>
            <family val="3"/>
            <charset val="128"/>
          </rPr>
          <t>00:30</t>
        </r>
        <r>
          <rPr>
            <b/>
            <sz val="16"/>
            <color indexed="81"/>
            <rFont val="ＭＳ Ｐゴシック"/>
            <family val="3"/>
            <charset val="128"/>
          </rPr>
          <t>")</t>
        </r>
      </text>
    </comment>
    <comment ref="F172" authorId="0" shapeId="0" xr:uid="{77FF1C12-E010-48A1-9478-4FE743F67D59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ＦＬＯＯＲ,MATH</t>
        </r>
        <r>
          <rPr>
            <b/>
            <sz val="16"/>
            <color indexed="81"/>
            <rFont val="ＭＳ Ｐゴシック"/>
            <family val="3"/>
            <charset val="128"/>
          </rPr>
          <t>(E172,</t>
        </r>
        <r>
          <rPr>
            <b/>
            <sz val="16"/>
            <color indexed="12"/>
            <rFont val="ＭＳ Ｐゴシック"/>
            <family val="3"/>
            <charset val="128"/>
          </rPr>
          <t>"00:10"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シリアル値は「書式」で「時刻」に設定します。</t>
        </r>
      </text>
    </comment>
    <comment ref="O177" authorId="0" shapeId="0" xr:uid="{9A9ACC95-9AAC-4B79-8BB7-2B3E2CA36AF8}">
      <text>
        <r>
          <rPr>
            <b/>
            <sz val="16"/>
            <color indexed="81"/>
            <rFont val="MS P ゴシック"/>
            <family val="3"/>
            <charset val="128"/>
          </rPr>
          <t>時刻表示に</t>
        </r>
      </text>
    </comment>
    <comment ref="F183" authorId="0" shapeId="0" xr:uid="{E7E0A8A1-37E6-47EC-9B5D-921A2B0D64CD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SUM</t>
        </r>
        <r>
          <rPr>
            <b/>
            <sz val="16"/>
            <color indexed="81"/>
            <rFont val="ＭＳ Ｐゴシック"/>
            <family val="3"/>
            <charset val="128"/>
          </rPr>
          <t>(F172:F182)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「セルの書式設定」の
｛</t>
        </r>
        <r>
          <rPr>
            <b/>
            <sz val="12"/>
            <color indexed="39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｝で
</t>
        </r>
        <r>
          <rPr>
            <b/>
            <sz val="12"/>
            <color indexed="60"/>
            <rFont val="ＭＳ Ｐゴシック"/>
            <family val="3"/>
            <charset val="128"/>
          </rPr>
          <t>24時間を越える時間の合計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では
</t>
        </r>
        <r>
          <rPr>
            <b/>
            <sz val="18"/>
            <color indexed="10"/>
            <rFont val="ＭＳ Ｐゴシック"/>
            <family val="3"/>
            <charset val="128"/>
          </rPr>
          <t>[h]:mm</t>
        </r>
        <r>
          <rPr>
            <b/>
            <sz val="18"/>
            <color indexed="81"/>
            <rFont val="ＭＳ Ｐゴシック"/>
            <family val="3"/>
            <charset val="128"/>
          </rPr>
          <t xml:space="preserve"> </t>
        </r>
        <r>
          <rPr>
            <b/>
            <sz val="12"/>
            <color indexed="81"/>
            <rFont val="ＭＳ Ｐゴシック"/>
            <family val="3"/>
            <charset val="128"/>
          </rPr>
          <t>を設定します。</t>
        </r>
      </text>
    </comment>
    <comment ref="F185" authorId="0" shapeId="0" xr:uid="{F6520840-0EFD-46F1-8773-14173ECE7B60}">
      <text>
        <r>
          <rPr>
            <b/>
            <sz val="16"/>
            <color indexed="81"/>
            <rFont val="ＭＳ Ｐゴシック"/>
            <family val="3"/>
            <charset val="128"/>
          </rPr>
          <t>=F183/</t>
        </r>
        <r>
          <rPr>
            <b/>
            <sz val="16"/>
            <color indexed="12"/>
            <rFont val="ＭＳ Ｐゴシック"/>
            <family val="3"/>
            <charset val="128"/>
          </rPr>
          <t>"1:00:00"</t>
        </r>
        <r>
          <rPr>
            <b/>
            <sz val="16"/>
            <color indexed="10"/>
            <rFont val="ＭＳ Ｐゴシック"/>
            <family val="3"/>
            <charset val="128"/>
          </rPr>
          <t>*</t>
        </r>
        <r>
          <rPr>
            <b/>
            <sz val="16"/>
            <color indexed="81"/>
            <rFont val="ＭＳ Ｐゴシック"/>
            <family val="3"/>
            <charset val="128"/>
          </rPr>
          <t>970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給与の算定にする基準の時間は
</t>
        </r>
        <r>
          <rPr>
            <b/>
            <sz val="12"/>
            <color indexed="10"/>
            <rFont val="ＭＳ Ｐゴシック"/>
            <family val="3"/>
            <charset val="128"/>
          </rPr>
          <t>"1:00:00"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 で割ります。</t>
        </r>
      </text>
    </comment>
    <comment ref="O188" authorId="0" shapeId="0" xr:uid="{E31D30F4-1433-444F-98A9-6D384501CA1F}">
      <text>
        <r>
          <rPr>
            <b/>
            <sz val="14"/>
            <color indexed="81"/>
            <rFont val="MS P ゴシック"/>
            <family val="3"/>
            <charset val="128"/>
          </rPr>
          <t>書式のユーザー定義</t>
        </r>
      </text>
    </comment>
  </commentList>
</comments>
</file>

<file path=xl/sharedStrings.xml><?xml version="1.0" encoding="utf-8"?>
<sst xmlns="http://schemas.openxmlformats.org/spreadsheetml/2006/main" count="150" uniqueCount="90">
  <si>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</si>
  <si>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</si>
  <si>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</si>
  <si>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</si>
  <si>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</si>
  <si>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</si>
  <si>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</si>
  <si>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</si>
  <si>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</si>
  <si>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</si>
  <si>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</si>
  <si>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</si>
  <si>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</si>
  <si>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</si>
  <si>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</si>
  <si>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</si>
  <si>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</si>
  <si>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</si>
  <si>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</si>
  <si>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</si>
  <si>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</si>
  <si>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</si>
  <si>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>シーリング＝意味は「床」の事ですが、</t>
    </r>
    <r>
      <rPr>
        <b/>
        <sz val="12"/>
        <color indexed="10"/>
        <rFont val="ＭＳ Ｐゴシック"/>
        <family val="3"/>
        <charset val="128"/>
      </rPr>
      <t>「基準」となる値の倍数になるように、「切り捨てた」数値</t>
    </r>
    <r>
      <rPr>
        <b/>
        <sz val="12"/>
        <rFont val="ＭＳ Ｐゴシック"/>
        <family val="3"/>
        <charset val="128"/>
      </rPr>
      <t>を返します。</t>
    </r>
    <rPh sb="6" eb="8">
      <t>イミ</t>
    </rPh>
    <rPh sb="10" eb="11">
      <t>ユカ</t>
    </rPh>
    <rPh sb="13" eb="14">
      <t>コト</t>
    </rPh>
    <rPh sb="19" eb="21">
      <t>キジュン</t>
    </rPh>
    <rPh sb="25" eb="26">
      <t>アタイ</t>
    </rPh>
    <rPh sb="27" eb="29">
      <t>バイスウ</t>
    </rPh>
    <rPh sb="37" eb="38">
      <t>キ</t>
    </rPh>
    <rPh sb="39" eb="40">
      <t>ス</t>
    </rPh>
    <rPh sb="43" eb="45">
      <t>スウチ</t>
    </rPh>
    <rPh sb="46" eb="47">
      <t>カエ</t>
    </rPh>
    <phoneticPr fontId="4"/>
  </si>
  <si>
    <t>例えば</t>
    <rPh sb="0" eb="1">
      <t>タト</t>
    </rPh>
    <phoneticPr fontId="4"/>
  </si>
  <si>
    <r>
      <t>■</t>
    </r>
    <r>
      <rPr>
        <sz val="12"/>
        <rFont val="ＭＳ Ｐゴシック"/>
        <family val="3"/>
        <charset val="128"/>
      </rPr>
      <t>に</t>
    </r>
    <r>
      <rPr>
        <b/>
        <sz val="12"/>
        <color rgb="FFFF0000"/>
        <rFont val="ＭＳ Ｐゴシック"/>
        <family val="3"/>
        <charset val="128"/>
      </rPr>
      <t>余らないように注文する</t>
    </r>
    <r>
      <rPr>
        <sz val="12"/>
        <rFont val="ＭＳ Ｐゴシック"/>
        <family val="3"/>
        <charset val="128"/>
      </rPr>
      <t>数量を求めましょう。</t>
    </r>
    <rPh sb="2" eb="3">
      <t>アマ</t>
    </rPh>
    <rPh sb="9" eb="11">
      <t>チュウモン</t>
    </rPh>
    <rPh sb="13" eb="15">
      <t>スウリョウ</t>
    </rPh>
    <rPh sb="16" eb="17">
      <t>モト</t>
    </rPh>
    <phoneticPr fontId="4"/>
  </si>
  <si>
    <t>商品</t>
    <rPh sb="0" eb="2">
      <t>ショウヒン</t>
    </rPh>
    <phoneticPr fontId="4"/>
  </si>
  <si>
    <t>出荷単位</t>
    <rPh sb="0" eb="2">
      <t>シュッカ</t>
    </rPh>
    <rPh sb="2" eb="4">
      <t>タンイ</t>
    </rPh>
    <phoneticPr fontId="4"/>
  </si>
  <si>
    <t>販売見込</t>
    <rPh sb="0" eb="2">
      <t>ハンバイ</t>
    </rPh>
    <rPh sb="2" eb="4">
      <t>ミコ</t>
    </rPh>
    <phoneticPr fontId="4"/>
  </si>
  <si>
    <t>注文総数</t>
    <rPh sb="0" eb="2">
      <t>チュウモン</t>
    </rPh>
    <rPh sb="2" eb="4">
      <t>ソウスウ</t>
    </rPh>
    <phoneticPr fontId="4"/>
  </si>
  <si>
    <t>注文単位</t>
    <rPh sb="0" eb="2">
      <t>チュウモン</t>
    </rPh>
    <rPh sb="2" eb="4">
      <t>タンイ</t>
    </rPh>
    <phoneticPr fontId="4"/>
  </si>
  <si>
    <t>必要数</t>
    <rPh sb="0" eb="3">
      <t>ヒツヨウスウ</t>
    </rPh>
    <phoneticPr fontId="4"/>
  </si>
  <si>
    <t>鉛筆</t>
    <rPh sb="0" eb="2">
      <t>エンピツ</t>
    </rPh>
    <phoneticPr fontId="4"/>
  </si>
  <si>
    <t>ボールペン</t>
    <phoneticPr fontId="4"/>
  </si>
  <si>
    <t>消しゴム</t>
    <rPh sb="0" eb="1">
      <t>ケ</t>
    </rPh>
    <phoneticPr fontId="4"/>
  </si>
  <si>
    <t>注文単位数を一発で算出するには、</t>
    <rPh sb="0" eb="2">
      <t>チュウモン</t>
    </rPh>
    <rPh sb="2" eb="4">
      <t>タンイ</t>
    </rPh>
    <rPh sb="4" eb="5">
      <t>スウ</t>
    </rPh>
    <rPh sb="6" eb="8">
      <t>イッパツ</t>
    </rPh>
    <rPh sb="9" eb="11">
      <t>サンシュツ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</si>
  <si>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</si>
  <si>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</si>
  <si>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答</t>
    <rPh sb="0" eb="1">
      <t>コタエ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</si>
  <si>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</si>
  <si>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</si>
  <si>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ＦＬＯＯＲ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5" eb="17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</si>
  <si>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4"/>
  </si>
  <si>
    <t>⑥「OK」で確定です。</t>
    <rPh sb="6" eb="8">
      <t>カクテイ</t>
    </rPh>
    <phoneticPr fontId="4"/>
  </si>
  <si>
    <r>
      <t>■</t>
    </r>
    <r>
      <rPr>
        <sz val="12"/>
        <rFont val="ＭＳ Ｐゴシック"/>
        <family val="3"/>
        <charset val="128"/>
      </rPr>
      <t>に</t>
    </r>
    <r>
      <rPr>
        <b/>
        <sz val="12"/>
        <color rgb="FFFF0000"/>
        <rFont val="ＭＳ Ｐゴシック"/>
        <family val="3"/>
        <charset val="128"/>
      </rPr>
      <t>過剰にならないように</t>
    </r>
    <r>
      <rPr>
        <sz val="12"/>
        <rFont val="ＭＳ Ｐゴシック"/>
        <family val="3"/>
        <charset val="128"/>
      </rPr>
      <t>、注文する数量を求めましょう。</t>
    </r>
    <rPh sb="2" eb="4">
      <t>カジョウ</t>
    </rPh>
    <rPh sb="13" eb="15">
      <t>チュウモン</t>
    </rPh>
    <rPh sb="17" eb="19">
      <t>スウリョウ</t>
    </rPh>
    <rPh sb="20" eb="21">
      <t>モト</t>
    </rPh>
    <phoneticPr fontId="4"/>
  </si>
  <si>
    <t>発   注   書</t>
  </si>
  <si>
    <t>品名</t>
  </si>
  <si>
    <t>在庫手配</t>
    <rPh sb="0" eb="2">
      <t>ザイコ</t>
    </rPh>
    <rPh sb="2" eb="4">
      <t>テハイ</t>
    </rPh>
    <phoneticPr fontId="4"/>
  </si>
  <si>
    <t>発注単位</t>
  </si>
  <si>
    <t>切捨て値</t>
    <rPh sb="1" eb="2">
      <t>ス</t>
    </rPh>
    <phoneticPr fontId="4"/>
  </si>
  <si>
    <t>発注数</t>
  </si>
  <si>
    <t>クギ長</t>
  </si>
  <si>
    <t>クギ短</t>
  </si>
  <si>
    <t>ネジ長</t>
  </si>
  <si>
    <t>ネジ短</t>
  </si>
  <si>
    <r>
      <t>■</t>
    </r>
    <r>
      <rPr>
        <sz val="12"/>
        <rFont val="ＭＳ Ｐゴシック"/>
        <family val="3"/>
        <charset val="128"/>
      </rPr>
      <t>に</t>
    </r>
    <r>
      <rPr>
        <b/>
        <sz val="12"/>
        <color rgb="FFFF0000"/>
        <rFont val="ＭＳ Ｐゴシック"/>
        <family val="3"/>
        <charset val="128"/>
      </rPr>
      <t>過剰手配にならないように</t>
    </r>
    <r>
      <rPr>
        <sz val="12"/>
        <rFont val="ＭＳ Ｐゴシック"/>
        <family val="3"/>
        <charset val="128"/>
      </rPr>
      <t>注文する数量を求めましょう。</t>
    </r>
    <rPh sb="2" eb="4">
      <t>カジョウ</t>
    </rPh>
    <rPh sb="4" eb="6">
      <t>テハイ</t>
    </rPh>
    <rPh sb="14" eb="16">
      <t>チュウモン</t>
    </rPh>
    <rPh sb="18" eb="20">
      <t>スウリョウ</t>
    </rPh>
    <rPh sb="21" eb="22">
      <t>モト</t>
    </rPh>
    <phoneticPr fontId="4"/>
  </si>
  <si>
    <t>商品名</t>
    <rPh sb="0" eb="2">
      <t>ショウヒン</t>
    </rPh>
    <rPh sb="2" eb="3">
      <t>ナ</t>
    </rPh>
    <phoneticPr fontId="4"/>
  </si>
  <si>
    <t>販売単位</t>
    <rPh sb="0" eb="2">
      <t>ハンバイ</t>
    </rPh>
    <rPh sb="2" eb="4">
      <t>タンイ</t>
    </rPh>
    <phoneticPr fontId="4"/>
  </si>
  <si>
    <t>販売予定数</t>
    <rPh sb="0" eb="2">
      <t>ハンバイ</t>
    </rPh>
    <rPh sb="2" eb="4">
      <t>ヨテイ</t>
    </rPh>
    <rPh sb="4" eb="5">
      <t>スウ</t>
    </rPh>
    <phoneticPr fontId="4"/>
  </si>
  <si>
    <t>購入数</t>
    <rPh sb="0" eb="3">
      <t>コウニュウスウ</t>
    </rPh>
    <phoneticPr fontId="4"/>
  </si>
  <si>
    <t>ノート</t>
    <phoneticPr fontId="4"/>
  </si>
  <si>
    <t>筆箱</t>
    <rPh sb="0" eb="2">
      <t>フデバコ</t>
    </rPh>
    <phoneticPr fontId="4"/>
  </si>
  <si>
    <t>封筒</t>
    <rPh sb="0" eb="2">
      <t>フウトウ</t>
    </rPh>
    <phoneticPr fontId="4"/>
  </si>
  <si>
    <t>カード</t>
    <phoneticPr fontId="4"/>
  </si>
  <si>
    <t>合計</t>
    <rPh sb="0" eb="2">
      <t>ゴウケイ</t>
    </rPh>
    <phoneticPr fontId="4"/>
  </si>
  <si>
    <t>-</t>
    <phoneticPr fontId="4"/>
  </si>
  <si>
    <r>
      <t>■</t>
    </r>
    <r>
      <rPr>
        <sz val="12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</si>
  <si>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時刻をある「基準」で｛まるめ｝ます。</t>
    <rPh sb="0" eb="2">
      <t>ジコク</t>
    </rPh>
    <rPh sb="6" eb="8">
      <t>キジュン</t>
    </rPh>
    <phoneticPr fontId="4"/>
  </si>
  <si>
    <t>ＦＬＯＯＲ</t>
    <phoneticPr fontId="4"/>
  </si>
  <si>
    <t>15分</t>
    <rPh sb="2" eb="3">
      <t>フン</t>
    </rPh>
    <phoneticPr fontId="4"/>
  </si>
  <si>
    <t>30分</t>
    <rPh sb="2" eb="3">
      <t>フン</t>
    </rPh>
    <phoneticPr fontId="4"/>
  </si>
  <si>
    <t>時刻</t>
    <rPh sb="0" eb="2">
      <t>ジコク</t>
    </rPh>
    <phoneticPr fontId="4"/>
  </si>
  <si>
    <t>切捨て</t>
    <rPh sb="0" eb="2">
      <t>キリス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</si>
  <si>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</si>
  <si>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r>
      <t>以下の表で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color indexed="12"/>
        <rFont val="ＭＳ Ｐゴシック"/>
        <family val="3"/>
        <charset val="128"/>
      </rPr>
      <t>勤務時間を１０分で「切捨て」</t>
    </r>
    <r>
      <rPr>
        <sz val="12"/>
        <rFont val="ＭＳ Ｐゴシック"/>
        <family val="3"/>
        <charset val="128"/>
      </rPr>
      <t>て</t>
    </r>
    <r>
      <rPr>
        <b/>
        <sz val="12"/>
        <rFont val="ＭＳ Ｐゴシック"/>
        <family val="3"/>
        <charset val="128"/>
      </rPr>
      <t>給与の基準</t>
    </r>
    <r>
      <rPr>
        <sz val="12"/>
        <rFont val="ＭＳ Ｐゴシック"/>
        <family val="3"/>
        <charset val="128"/>
      </rPr>
      <t>にします</t>
    </r>
    <r>
      <rPr>
        <sz val="12"/>
        <color theme="1"/>
        <rFont val="ＭＳ Ｐゴシック"/>
        <family val="3"/>
        <charset val="128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8">
      <t>キリス</t>
    </rPh>
    <rPh sb="21" eb="23">
      <t>キュウヨ</t>
    </rPh>
    <rPh sb="24" eb="26">
      <t>キジュン</t>
    </rPh>
    <phoneticPr fontId="4"/>
  </si>
  <si>
    <t>アルバイト勤務表</t>
    <rPh sb="5" eb="7">
      <t>キンム</t>
    </rPh>
    <rPh sb="7" eb="8">
      <t>ヒョウ</t>
    </rPh>
    <phoneticPr fontId="4"/>
  </si>
  <si>
    <t>時給</t>
    <rPh sb="0" eb="2">
      <t>ジキュウ</t>
    </rPh>
    <phoneticPr fontId="4"/>
  </si>
  <si>
    <t>日付</t>
    <rPh sb="0" eb="2">
      <t>ヒヅケ</t>
    </rPh>
    <phoneticPr fontId="4"/>
  </si>
  <si>
    <t>出勤</t>
    <rPh sb="0" eb="2">
      <t>シュッキン</t>
    </rPh>
    <phoneticPr fontId="4"/>
  </si>
  <si>
    <t>退勤</t>
    <rPh sb="0" eb="2">
      <t>タイキン</t>
    </rPh>
    <phoneticPr fontId="4"/>
  </si>
  <si>
    <t>実働時間</t>
    <rPh sb="0" eb="2">
      <t>ジツドウ</t>
    </rPh>
    <rPh sb="2" eb="4">
      <t>ジカン</t>
    </rPh>
    <phoneticPr fontId="4"/>
  </si>
  <si>
    <t>時給対象</t>
    <rPh sb="0" eb="2">
      <t>ジキュウ</t>
    </rPh>
    <rPh sb="2" eb="4">
      <t>タイショウ</t>
    </rPh>
    <phoneticPr fontId="4"/>
  </si>
  <si>
    <r>
      <t>以下の表で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color indexed="12"/>
        <rFont val="ＭＳ Ｐゴシック"/>
        <family val="3"/>
        <charset val="128"/>
      </rPr>
      <t>勤務時間を１０分で「切る上げ」</t>
    </r>
    <r>
      <rPr>
        <sz val="12"/>
        <rFont val="ＭＳ Ｐゴシック"/>
        <family val="3"/>
        <charset val="128"/>
      </rPr>
      <t>て</t>
    </r>
    <r>
      <rPr>
        <b/>
        <sz val="12"/>
        <rFont val="ＭＳ Ｐゴシック"/>
        <family val="3"/>
        <charset val="128"/>
      </rPr>
      <t>給与の基準</t>
    </r>
    <r>
      <rPr>
        <sz val="12"/>
        <rFont val="ＭＳ Ｐゴシック"/>
        <family val="3"/>
        <charset val="128"/>
      </rPr>
      <t>にします</t>
    </r>
    <r>
      <rPr>
        <sz val="12"/>
        <color theme="1"/>
        <rFont val="ＭＳ Ｐゴシック"/>
        <family val="3"/>
        <charset val="128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7">
      <t>キ</t>
    </rPh>
    <rPh sb="18" eb="19">
      <t>ア</t>
    </rPh>
    <rPh sb="22" eb="24">
      <t>キュウヨ</t>
    </rPh>
    <rPh sb="25" eb="27">
      <t>キジュン</t>
    </rPh>
    <phoneticPr fontId="4"/>
  </si>
  <si>
    <t>計</t>
    <rPh sb="0" eb="1">
      <t>ケイ</t>
    </rPh>
    <phoneticPr fontId="4"/>
  </si>
  <si>
    <t>給与</t>
    <rPh sb="0" eb="2">
      <t>キュウヨ</t>
    </rPh>
    <phoneticPr fontId="4"/>
  </si>
  <si>
    <t>Copyright(c) Beginners Site All right reserved 2023/5/20</t>
    <phoneticPr fontId="4"/>
  </si>
  <si>
    <r>
      <t xml:space="preserve">ＦＬＯＯＲ,MATH　 </t>
    </r>
    <r>
      <rPr>
        <b/>
        <sz val="12"/>
        <rFont val="ＭＳ Ｐゴシック"/>
        <family val="3"/>
        <charset val="128"/>
      </rPr>
      <t>関数ー「数学／三角」関数－１</t>
    </r>
    <rPh sb="12" eb="14">
      <t>カンスウ</t>
    </rPh>
    <rPh sb="16" eb="18">
      <t>スウガク</t>
    </rPh>
    <rPh sb="19" eb="21">
      <t>サンカク</t>
    </rPh>
    <rPh sb="22" eb="24">
      <t>カンスウ</t>
    </rPh>
    <phoneticPr fontId="4"/>
  </si>
  <si>
    <r>
      <t xml:space="preserve">ＦＬＯＯＲ,MATH　 </t>
    </r>
    <r>
      <rPr>
        <b/>
        <sz val="12"/>
        <rFont val="ＭＳ Ｐゴシック"/>
        <family val="3"/>
        <charset val="128"/>
      </rPr>
      <t>関数ー「数学／三角」関数－２</t>
    </r>
    <rPh sb="12" eb="14">
      <t>カンスウ</t>
    </rPh>
    <rPh sb="16" eb="18">
      <t>スウガク</t>
    </rPh>
    <rPh sb="19" eb="21">
      <t>サンカク</t>
    </rPh>
    <rPh sb="22" eb="24">
      <t>カンスウ</t>
    </rPh>
    <phoneticPr fontId="4"/>
  </si>
  <si>
    <r>
      <t xml:space="preserve">ＦＬＯＯＲ,MATH　 </t>
    </r>
    <r>
      <rPr>
        <b/>
        <sz val="12"/>
        <rFont val="ＭＳ Ｐゴシック"/>
        <family val="3"/>
        <charset val="128"/>
      </rPr>
      <t>関数ー「数学／三角」関数－４</t>
    </r>
    <rPh sb="12" eb="14">
      <t>カンスウ</t>
    </rPh>
    <rPh sb="16" eb="18">
      <t>スウガク</t>
    </rPh>
    <rPh sb="19" eb="21">
      <t>サンカク</t>
    </rPh>
    <rPh sb="22" eb="24">
      <t>カンスウ</t>
    </rPh>
    <phoneticPr fontId="4"/>
  </si>
  <si>
    <r>
      <t xml:space="preserve">ＦＬＯＯＲ,MATH　 </t>
    </r>
    <r>
      <rPr>
        <b/>
        <sz val="12"/>
        <rFont val="ＭＳ Ｐゴシック"/>
        <family val="3"/>
        <charset val="128"/>
      </rPr>
      <t>関数ー「数学／三角」関数－５</t>
    </r>
    <rPh sb="12" eb="14">
      <t>カンスウ</t>
    </rPh>
    <rPh sb="16" eb="18">
      <t>スウガク</t>
    </rPh>
    <rPh sb="19" eb="21">
      <t>サンカク</t>
    </rPh>
    <rPh sb="22" eb="24">
      <t>カンスウ</t>
    </rPh>
    <phoneticPr fontId="4"/>
  </si>
  <si>
    <r>
      <t xml:space="preserve">ＦＬＯＯＲ,MATH </t>
    </r>
    <r>
      <rPr>
        <b/>
        <sz val="12"/>
        <rFont val="ＭＳ Ｐゴシック"/>
        <family val="3"/>
        <charset val="128"/>
      </rPr>
      <t>関数ー「数学／三角」関数－３</t>
    </r>
    <rPh sb="11" eb="13">
      <t>カンスウ</t>
    </rPh>
    <rPh sb="15" eb="17">
      <t>スウガク</t>
    </rPh>
    <rPh sb="18" eb="20">
      <t>サンカク</t>
    </rPh>
    <rPh sb="21" eb="23">
      <t>カンスウ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</si>
</sst>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¥&quot;#,##0;[Red]&quot;¥&quot;\-#,##0"/>
    <numFmt numFmtId="176" formatCode="0.0_ "/>
    <numFmt numFmtId="177" formatCode="General&quot;単位&quot;"/>
    <numFmt numFmtId="178" formatCode="#,###&quot;円&quot;"/>
    <numFmt numFmtId="179" formatCode="0%&quot;以上&quot;"/>
    <numFmt numFmtId="180" formatCode="0.0%"/>
    <numFmt numFmtId="181" formatCode="m/d;@"/>
    <numFmt numFmtId="182" formatCode="h:mm;@"/>
    <numFmt numFmtId="183" formatCode="aaa"/>
    <numFmt numFmtId="184" formatCode="General&quot;時間&quot;"/>
    <numFmt numFmtId="185" formatCode="[h]:mm"/>
  </numFmts>
  <fonts count="3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6"/>
      <color indexed="81"/>
      <name val="MS P 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6"/>
      <color indexed="39"/>
      <name val="ＭＳ Ｐゴシック"/>
      <family val="3"/>
      <charset val="128"/>
    </font>
    <font>
      <b/>
      <sz val="18"/>
      <color indexed="81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sz val="12"/>
      <color indexed="60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7" fillId="5" borderId="5" xfId="0" applyFont="1" applyFill="1" applyBorder="1">
      <alignment vertical="center"/>
    </xf>
    <xf numFmtId="0" fontId="7" fillId="5" borderId="6" xfId="0" applyFont="1" applyFill="1" applyBorder="1">
      <alignment vertical="center"/>
    </xf>
    <xf numFmtId="0" fontId="7" fillId="5" borderId="7" xfId="0" applyFont="1" applyFill="1" applyBorder="1">
      <alignment vertical="center"/>
    </xf>
    <xf numFmtId="0" fontId="7" fillId="5" borderId="9" xfId="0" applyFont="1" applyFill="1" applyBorder="1">
      <alignment vertical="center"/>
    </xf>
    <xf numFmtId="0" fontId="7" fillId="5" borderId="0" xfId="0" applyFont="1" applyFill="1">
      <alignment vertical="center"/>
    </xf>
    <xf numFmtId="0" fontId="7" fillId="5" borderId="10" xfId="0" applyFont="1" applyFill="1" applyBorder="1">
      <alignment vertical="center"/>
    </xf>
    <xf numFmtId="0" fontId="7" fillId="5" borderId="12" xfId="0" applyFont="1" applyFill="1" applyBorder="1">
      <alignment vertical="center"/>
    </xf>
    <xf numFmtId="0" fontId="7" fillId="5" borderId="13" xfId="0" applyFont="1" applyFill="1" applyBorder="1">
      <alignment vertical="center"/>
    </xf>
    <xf numFmtId="0" fontId="7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6" fillId="8" borderId="15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38" fontId="5" fillId="0" borderId="15" xfId="1" applyFont="1" applyBorder="1" applyAlignment="1">
      <alignment vertical="center"/>
    </xf>
    <xf numFmtId="38" fontId="5" fillId="0" borderId="15" xfId="1" applyFont="1" applyFill="1" applyBorder="1" applyAlignment="1">
      <alignment vertical="center"/>
    </xf>
    <xf numFmtId="38" fontId="5" fillId="10" borderId="15" xfId="1" applyFont="1" applyFill="1" applyBorder="1" applyAlignment="1">
      <alignment vertical="center"/>
    </xf>
    <xf numFmtId="0" fontId="6" fillId="10" borderId="15" xfId="0" applyFont="1" applyFill="1" applyBorder="1">
      <alignment vertical="center"/>
    </xf>
    <xf numFmtId="176" fontId="5" fillId="0" borderId="0" xfId="0" applyNumberFormat="1" applyFont="1">
      <alignment vertical="center"/>
    </xf>
    <xf numFmtId="0" fontId="5" fillId="3" borderId="15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38" fontId="5" fillId="11" borderId="15" xfId="1" applyFont="1" applyFill="1" applyBorder="1" applyAlignment="1">
      <alignment vertical="center"/>
    </xf>
    <xf numFmtId="38" fontId="6" fillId="10" borderId="15" xfId="1" applyFont="1" applyFill="1" applyBorder="1" applyAlignment="1">
      <alignment vertical="center"/>
    </xf>
    <xf numFmtId="0" fontId="20" fillId="0" borderId="0" xfId="0" applyFont="1">
      <alignment vertical="center"/>
    </xf>
    <xf numFmtId="0" fontId="14" fillId="0" borderId="0" xfId="0" applyFont="1">
      <alignment vertical="center"/>
    </xf>
    <xf numFmtId="38" fontId="14" fillId="0" borderId="0" xfId="1" applyFont="1" applyBorder="1" applyAlignment="1">
      <alignment vertical="center"/>
    </xf>
    <xf numFmtId="38" fontId="14" fillId="10" borderId="0" xfId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0" fontId="21" fillId="9" borderId="15" xfId="0" applyFont="1" applyFill="1" applyBorder="1" applyAlignment="1">
      <alignment horizontal="center" vertical="center"/>
    </xf>
    <xf numFmtId="38" fontId="7" fillId="0" borderId="4" xfId="1" applyFont="1" applyFill="1" applyBorder="1" applyAlignment="1">
      <alignment vertical="center"/>
    </xf>
    <xf numFmtId="177" fontId="7" fillId="10" borderId="17" xfId="1" applyNumberFormat="1" applyFont="1" applyFill="1" applyBorder="1" applyAlignment="1">
      <alignment vertical="center"/>
    </xf>
    <xf numFmtId="38" fontId="7" fillId="10" borderId="4" xfId="1" applyFont="1" applyFill="1" applyBorder="1" applyAlignment="1">
      <alignment vertical="center"/>
    </xf>
    <xf numFmtId="38" fontId="7" fillId="0" borderId="18" xfId="1" applyFont="1" applyFill="1" applyBorder="1" applyAlignment="1">
      <alignment vertical="center"/>
    </xf>
    <xf numFmtId="177" fontId="7" fillId="10" borderId="19" xfId="1" applyNumberFormat="1" applyFont="1" applyFill="1" applyBorder="1" applyAlignment="1">
      <alignment vertical="center"/>
    </xf>
    <xf numFmtId="38" fontId="7" fillId="10" borderId="18" xfId="1" applyFont="1" applyFill="1" applyBorder="1" applyAlignment="1">
      <alignment vertical="center"/>
    </xf>
    <xf numFmtId="38" fontId="7" fillId="0" borderId="19" xfId="1" applyFont="1" applyFill="1" applyBorder="1" applyAlignment="1">
      <alignment vertical="center"/>
    </xf>
    <xf numFmtId="38" fontId="7" fillId="10" borderId="19" xfId="1" applyFont="1" applyFill="1" applyBorder="1" applyAlignment="1">
      <alignment vertical="center"/>
    </xf>
    <xf numFmtId="38" fontId="7" fillId="0" borderId="20" xfId="1" applyFont="1" applyFill="1" applyBorder="1" applyAlignment="1">
      <alignment vertical="center"/>
    </xf>
    <xf numFmtId="177" fontId="7" fillId="10" borderId="21" xfId="1" applyNumberFormat="1" applyFont="1" applyFill="1" applyBorder="1" applyAlignment="1">
      <alignment vertical="center"/>
    </xf>
    <xf numFmtId="38" fontId="7" fillId="10" borderId="20" xfId="1" applyFont="1" applyFill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38" fontId="7" fillId="0" borderId="15" xfId="1" applyFont="1" applyFill="1" applyBorder="1" applyAlignment="1">
      <alignment horizontal="center" vertical="center"/>
    </xf>
    <xf numFmtId="38" fontId="7" fillId="0" borderId="15" xfId="1" applyFont="1" applyFill="1" applyBorder="1" applyAlignment="1">
      <alignment vertical="center"/>
    </xf>
    <xf numFmtId="38" fontId="7" fillId="10" borderId="15" xfId="1" applyFont="1" applyFill="1" applyBorder="1" applyAlignment="1">
      <alignment vertical="center"/>
    </xf>
    <xf numFmtId="0" fontId="6" fillId="9" borderId="15" xfId="0" applyFont="1" applyFill="1" applyBorder="1" applyAlignment="1">
      <alignment horizontal="center" vertical="center"/>
    </xf>
    <xf numFmtId="0" fontId="6" fillId="13" borderId="15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9" borderId="15" xfId="0" applyFont="1" applyFill="1" applyBorder="1" applyAlignment="1">
      <alignment horizontal="center" vertical="center"/>
    </xf>
    <xf numFmtId="0" fontId="7" fillId="13" borderId="15" xfId="0" applyFont="1" applyFill="1" applyBorder="1" applyAlignment="1">
      <alignment horizontal="center" vertical="center"/>
    </xf>
    <xf numFmtId="20" fontId="6" fillId="0" borderId="15" xfId="0" applyNumberFormat="1" applyFont="1" applyBorder="1">
      <alignment vertical="center"/>
    </xf>
    <xf numFmtId="20" fontId="7" fillId="10" borderId="15" xfId="0" applyNumberFormat="1" applyFont="1" applyFill="1" applyBorder="1">
      <alignment vertical="center"/>
    </xf>
    <xf numFmtId="178" fontId="7" fillId="0" borderId="0" xfId="1" applyNumberFormat="1" applyFont="1" applyFill="1" applyBorder="1" applyAlignment="1">
      <alignment vertical="center"/>
    </xf>
    <xf numFmtId="179" fontId="7" fillId="0" borderId="0" xfId="3" applyNumberFormat="1" applyFont="1" applyFill="1" applyBorder="1" applyAlignment="1">
      <alignment vertical="center"/>
    </xf>
    <xf numFmtId="180" fontId="5" fillId="0" borderId="0" xfId="3" applyNumberFormat="1" applyFont="1" applyFill="1" applyBorder="1" applyAlignment="1">
      <alignment vertical="center"/>
    </xf>
    <xf numFmtId="0" fontId="7" fillId="0" borderId="0" xfId="1" applyNumberFormat="1" applyFont="1" applyFill="1" applyBorder="1" applyAlignment="1">
      <alignment vertical="center"/>
    </xf>
    <xf numFmtId="0" fontId="6" fillId="0" borderId="0" xfId="0" applyFont="1" applyAlignment="1">
      <alignment horizontal="right" vertical="center"/>
    </xf>
    <xf numFmtId="6" fontId="15" fillId="0" borderId="0" xfId="2" applyFont="1" applyAlignment="1">
      <alignment vertical="center"/>
    </xf>
    <xf numFmtId="0" fontId="5" fillId="13" borderId="15" xfId="0" applyFont="1" applyFill="1" applyBorder="1" applyAlignment="1">
      <alignment horizontal="center" vertical="center"/>
    </xf>
    <xf numFmtId="20" fontId="7" fillId="0" borderId="15" xfId="0" applyNumberFormat="1" applyFont="1" applyBorder="1" applyAlignment="1">
      <alignment horizontal="right" vertical="center"/>
    </xf>
    <xf numFmtId="20" fontId="7" fillId="4" borderId="15" xfId="0" applyNumberFormat="1" applyFont="1" applyFill="1" applyBorder="1" applyAlignment="1">
      <alignment horizontal="right" vertical="center"/>
    </xf>
    <xf numFmtId="182" fontId="5" fillId="10" borderId="15" xfId="0" applyNumberFormat="1" applyFont="1" applyFill="1" applyBorder="1">
      <alignment vertical="center"/>
    </xf>
    <xf numFmtId="20" fontId="7" fillId="0" borderId="15" xfId="1" applyNumberFormat="1" applyFont="1" applyFill="1" applyBorder="1" applyAlignment="1">
      <alignment horizontal="right" vertical="center"/>
    </xf>
    <xf numFmtId="20" fontId="7" fillId="14" borderId="15" xfId="1" applyNumberFormat="1" applyFont="1" applyFill="1" applyBorder="1" applyAlignment="1">
      <alignment horizontal="right" vertical="center"/>
    </xf>
    <xf numFmtId="20" fontId="7" fillId="14" borderId="15" xfId="0" applyNumberFormat="1" applyFont="1" applyFill="1" applyBorder="1" applyAlignment="1">
      <alignment horizontal="right" vertical="center"/>
    </xf>
    <xf numFmtId="0" fontId="5" fillId="10" borderId="15" xfId="0" applyFont="1" applyFill="1" applyBorder="1">
      <alignment vertical="center"/>
    </xf>
    <xf numFmtId="20" fontId="7" fillId="0" borderId="15" xfId="0" quotePrefix="1" applyNumberFormat="1" applyFont="1" applyBorder="1" applyAlignment="1">
      <alignment horizontal="right" vertical="center"/>
    </xf>
    <xf numFmtId="183" fontId="5" fillId="0" borderId="0" xfId="0" applyNumberFormat="1" applyFont="1" applyAlignment="1">
      <alignment horizontal="center" vertical="center"/>
    </xf>
    <xf numFmtId="0" fontId="7" fillId="0" borderId="0" xfId="0" quotePrefix="1" applyFont="1" applyAlignment="1">
      <alignment horizontal="right" vertical="center"/>
    </xf>
    <xf numFmtId="184" fontId="7" fillId="3" borderId="15" xfId="0" quotePrefix="1" applyNumberFormat="1" applyFont="1" applyFill="1" applyBorder="1" applyAlignment="1">
      <alignment horizontal="right" vertical="center"/>
    </xf>
    <xf numFmtId="185" fontId="6" fillId="10" borderId="15" xfId="0" applyNumberFormat="1" applyFont="1" applyFill="1" applyBorder="1">
      <alignment vertical="center"/>
    </xf>
    <xf numFmtId="0" fontId="5" fillId="0" borderId="0" xfId="0" applyFont="1" applyAlignment="1">
      <alignment horizontal="right" vertical="center"/>
    </xf>
    <xf numFmtId="6" fontId="6" fillId="10" borderId="15" xfId="2" applyFont="1" applyFill="1" applyBorder="1" applyAlignment="1">
      <alignment vertical="center"/>
    </xf>
    <xf numFmtId="0" fontId="7" fillId="3" borderId="15" xfId="0" quotePrefix="1" applyFont="1" applyFill="1" applyBorder="1" applyAlignment="1">
      <alignment horizontal="right" vertical="center"/>
    </xf>
    <xf numFmtId="0" fontId="6" fillId="10" borderId="15" xfId="2" applyNumberFormat="1" applyFont="1" applyFill="1" applyBorder="1" applyAlignment="1">
      <alignment vertical="center"/>
    </xf>
    <xf numFmtId="0" fontId="7" fillId="10" borderId="15" xfId="0" applyFont="1" applyFill="1" applyBorder="1">
      <alignment vertical="center"/>
    </xf>
    <xf numFmtId="38" fontId="19" fillId="16" borderId="15" xfId="1" applyFont="1" applyFill="1" applyBorder="1" applyAlignment="1">
      <alignment vertical="center"/>
    </xf>
    <xf numFmtId="0" fontId="14" fillId="16" borderId="16" xfId="0" applyFont="1" applyFill="1" applyBorder="1" applyAlignment="1">
      <alignment horizontal="center" vertical="center"/>
    </xf>
    <xf numFmtId="2" fontId="14" fillId="16" borderId="16" xfId="0" applyNumberFormat="1" applyFont="1" applyFill="1" applyBorder="1" applyAlignment="1">
      <alignment horizontal="center" vertical="center"/>
    </xf>
    <xf numFmtId="0" fontId="14" fillId="17" borderId="0" xfId="0" applyFont="1" applyFill="1">
      <alignment vertical="center"/>
    </xf>
    <xf numFmtId="0" fontId="5" fillId="17" borderId="0" xfId="0" applyFont="1" applyFill="1">
      <alignment vertical="center"/>
    </xf>
    <xf numFmtId="0" fontId="7" fillId="17" borderId="4" xfId="0" applyFont="1" applyFill="1" applyBorder="1" applyAlignment="1">
      <alignment horizontal="center" vertical="center"/>
    </xf>
    <xf numFmtId="0" fontId="7" fillId="17" borderId="18" xfId="0" applyFont="1" applyFill="1" applyBorder="1" applyAlignment="1">
      <alignment horizontal="center" vertical="center"/>
    </xf>
    <xf numFmtId="0" fontId="7" fillId="17" borderId="19" xfId="0" applyFont="1" applyFill="1" applyBorder="1" applyAlignment="1">
      <alignment horizontal="center" vertical="center"/>
    </xf>
    <xf numFmtId="0" fontId="7" fillId="17" borderId="2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181" fontId="5" fillId="17" borderId="15" xfId="0" applyNumberFormat="1" applyFont="1" applyFill="1" applyBorder="1">
      <alignment vertical="center"/>
    </xf>
    <xf numFmtId="0" fontId="9" fillId="5" borderId="0" xfId="0" applyFont="1" applyFill="1" applyAlignment="1">
      <alignment horizontal="center" vertical="center"/>
    </xf>
    <xf numFmtId="0" fontId="6" fillId="15" borderId="0" xfId="0" applyFont="1" applyFill="1" applyAlignment="1">
      <alignment horizontal="center" vertical="center"/>
    </xf>
    <xf numFmtId="0" fontId="7" fillId="12" borderId="22" xfId="0" applyFont="1" applyFill="1" applyBorder="1" applyAlignment="1">
      <alignment horizontal="center" vertical="center"/>
    </xf>
    <xf numFmtId="0" fontId="7" fillId="12" borderId="23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7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171451</xdr:colOff>
      <xdr:row>2</xdr:row>
      <xdr:rowOff>19050</xdr:rowOff>
    </xdr:from>
    <xdr:to>
      <xdr:col>5</xdr:col>
      <xdr:colOff>228600</xdr:colOff>
      <xdr:row>7</xdr:row>
      <xdr:rowOff>219075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3EF425F-6358-416E-AD67-0263CA6D2677}"/>
            </a:ext>
          </a:extLst>
        </xdr:cNvPr>
        <xdr:cNvSpPr txBox="1">
          <a:spLocks noChangeArrowheads="1"/>
        </xdr:cNvSpPr>
      </xdr:nvSpPr>
      <xdr:spPr bwMode="auto">
        <a:xfrm>
          <a:off x="392431" y="491490"/>
          <a:ext cx="2846069" cy="138112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ＦＬＯＯＲ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,MATH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フロアー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651411</xdr:colOff>
      <xdr:row>38</xdr:row>
      <xdr:rowOff>28727</xdr:rowOff>
    </xdr:from>
    <xdr:to>
      <xdr:col>13</xdr:col>
      <xdr:colOff>336905</xdr:colOff>
      <xdr:row>42</xdr:row>
      <xdr:rowOff>28581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732F30EB-6269-4C74-9447-B6AACD92735C}"/>
            </a:ext>
          </a:extLst>
        </xdr:cNvPr>
        <xdr:cNvGrpSpPr>
          <a:grpSpLocks/>
        </xdr:cNvGrpSpPr>
      </xdr:nvGrpSpPr>
      <xdr:grpSpPr bwMode="auto">
        <a:xfrm>
          <a:off x="872391" y="9005087"/>
          <a:ext cx="7480754" cy="944734"/>
          <a:chOff x="74" y="677"/>
          <a:chExt cx="733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8B09E460-398E-42E9-AE65-6E12228D12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0124D56-EB1B-4AAF-954C-980D9E82B79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7063E252-D3C4-4FD1-8DAC-474636BF660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5" y="679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93EECDDE-461E-47D7-AA8C-650A1694CBC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4" y="677"/>
            <a:ext cx="55" cy="29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495300</xdr:colOff>
      <xdr:row>26</xdr:row>
      <xdr:rowOff>9525</xdr:rowOff>
    </xdr:from>
    <xdr:to>
      <xdr:col>4</xdr:col>
      <xdr:colOff>72390</xdr:colOff>
      <xdr:row>26</xdr:row>
      <xdr:rowOff>219075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07629961-89B8-4D99-9292-D21DF9615D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10740" y="6151245"/>
          <a:ext cx="22479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66675</xdr:colOff>
      <xdr:row>60</xdr:row>
      <xdr:rowOff>28575</xdr:rowOff>
    </xdr:from>
    <xdr:to>
      <xdr:col>1</xdr:col>
      <xdr:colOff>390525</xdr:colOff>
      <xdr:row>61</xdr:row>
      <xdr:rowOff>142875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83538382-140F-471B-A28D-F6F7BB405E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6675" y="14201775"/>
          <a:ext cx="544830" cy="350520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60</xdr:row>
      <xdr:rowOff>28575</xdr:rowOff>
    </xdr:from>
    <xdr:to>
      <xdr:col>9</xdr:col>
      <xdr:colOff>600075</xdr:colOff>
      <xdr:row>61</xdr:row>
      <xdr:rowOff>123825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7676E206-DD8F-4524-B6D3-AF48CF557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60645" y="14201775"/>
          <a:ext cx="552450" cy="3314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628650</xdr:colOff>
      <xdr:row>69</xdr:row>
      <xdr:rowOff>19050</xdr:rowOff>
    </xdr:from>
    <xdr:to>
      <xdr:col>5</xdr:col>
      <xdr:colOff>139065</xdr:colOff>
      <xdr:row>69</xdr:row>
      <xdr:rowOff>228600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78780D15-DF45-4AF6-924C-B57C7BEF8B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907030" y="16318230"/>
          <a:ext cx="226695" cy="2095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66</xdr:row>
      <xdr:rowOff>47625</xdr:rowOff>
    </xdr:from>
    <xdr:to>
      <xdr:col>9</xdr:col>
      <xdr:colOff>609600</xdr:colOff>
      <xdr:row>67</xdr:row>
      <xdr:rowOff>114300</xdr:rowOff>
    </xdr:to>
    <xdr:pic>
      <xdr:nvPicPr>
        <xdr:cNvPr id="12" name="Picture 766">
          <a:extLst>
            <a:ext uri="{FF2B5EF4-FFF2-40B4-BE49-F238E27FC236}">
              <a16:creationId xmlns:a16="http://schemas.microsoft.com/office/drawing/2014/main" id="{BEB8F1CC-262C-45E6-8E8D-897D479072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70170" y="15638145"/>
          <a:ext cx="552450" cy="30289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9526</xdr:colOff>
      <xdr:row>85</xdr:row>
      <xdr:rowOff>1</xdr:rowOff>
    </xdr:from>
    <xdr:to>
      <xdr:col>1</xdr:col>
      <xdr:colOff>600076</xdr:colOff>
      <xdr:row>86</xdr:row>
      <xdr:rowOff>95252</xdr:rowOff>
    </xdr:to>
    <xdr:pic>
      <xdr:nvPicPr>
        <xdr:cNvPr id="13" name="Picture 769">
          <a:extLst>
            <a:ext uri="{FF2B5EF4-FFF2-40B4-BE49-F238E27FC236}">
              <a16:creationId xmlns:a16="http://schemas.microsoft.com/office/drawing/2014/main" id="{2458ED08-D494-47DB-971E-BCBBC72B10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30506" y="20078701"/>
          <a:ext cx="590550" cy="331471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85</xdr:row>
      <xdr:rowOff>104775</xdr:rowOff>
    </xdr:from>
    <xdr:to>
      <xdr:col>9</xdr:col>
      <xdr:colOff>628650</xdr:colOff>
      <xdr:row>86</xdr:row>
      <xdr:rowOff>142875</xdr:rowOff>
    </xdr:to>
    <xdr:pic>
      <xdr:nvPicPr>
        <xdr:cNvPr id="14" name="Picture 770">
          <a:extLst>
            <a:ext uri="{FF2B5EF4-FFF2-40B4-BE49-F238E27FC236}">
              <a16:creationId xmlns:a16="http://schemas.microsoft.com/office/drawing/2014/main" id="{F81EB8E2-CC85-48AF-A975-6E946D570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89220" y="20183475"/>
          <a:ext cx="552450" cy="2743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180975</xdr:colOff>
      <xdr:row>102</xdr:row>
      <xdr:rowOff>57150</xdr:rowOff>
    </xdr:from>
    <xdr:to>
      <xdr:col>1</xdr:col>
      <xdr:colOff>504825</xdr:colOff>
      <xdr:row>103</xdr:row>
      <xdr:rowOff>171450</xdr:rowOff>
    </xdr:to>
    <xdr:pic>
      <xdr:nvPicPr>
        <xdr:cNvPr id="15" name="Picture 771">
          <a:extLst>
            <a:ext uri="{FF2B5EF4-FFF2-40B4-BE49-F238E27FC236}">
              <a16:creationId xmlns:a16="http://schemas.microsoft.com/office/drawing/2014/main" id="{CBD31579-6D2A-4309-9758-F3EB90AA0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80975" y="24151590"/>
          <a:ext cx="544830" cy="35052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102</xdr:row>
      <xdr:rowOff>28575</xdr:rowOff>
    </xdr:from>
    <xdr:to>
      <xdr:col>9</xdr:col>
      <xdr:colOff>581025</xdr:colOff>
      <xdr:row>103</xdr:row>
      <xdr:rowOff>123825</xdr:rowOff>
    </xdr:to>
    <xdr:pic>
      <xdr:nvPicPr>
        <xdr:cNvPr id="16" name="Picture 772">
          <a:extLst>
            <a:ext uri="{FF2B5EF4-FFF2-40B4-BE49-F238E27FC236}">
              <a16:creationId xmlns:a16="http://schemas.microsoft.com/office/drawing/2014/main" id="{A196D4AC-3478-45B8-A440-E2C53951F6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41595" y="24123015"/>
          <a:ext cx="552450" cy="3314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276225</xdr:colOff>
      <xdr:row>119</xdr:row>
      <xdr:rowOff>66676</xdr:rowOff>
    </xdr:from>
    <xdr:to>
      <xdr:col>2</xdr:col>
      <xdr:colOff>238125</xdr:colOff>
      <xdr:row>120</xdr:row>
      <xdr:rowOff>228601</xdr:rowOff>
    </xdr:to>
    <xdr:pic>
      <xdr:nvPicPr>
        <xdr:cNvPr id="17" name="Picture 774">
          <a:extLst>
            <a:ext uri="{FF2B5EF4-FFF2-40B4-BE49-F238E27FC236}">
              <a16:creationId xmlns:a16="http://schemas.microsoft.com/office/drawing/2014/main" id="{DA34DD21-7589-4C22-B787-851BE743D3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97205" y="28176856"/>
          <a:ext cx="624840" cy="39814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619125</xdr:colOff>
      <xdr:row>119</xdr:row>
      <xdr:rowOff>123825</xdr:rowOff>
    </xdr:from>
    <xdr:to>
      <xdr:col>11</xdr:col>
      <xdr:colOff>476250</xdr:colOff>
      <xdr:row>120</xdr:row>
      <xdr:rowOff>219075</xdr:rowOff>
    </xdr:to>
    <xdr:pic>
      <xdr:nvPicPr>
        <xdr:cNvPr id="18" name="Picture 775">
          <a:extLst>
            <a:ext uri="{FF2B5EF4-FFF2-40B4-BE49-F238E27FC236}">
              <a16:creationId xmlns:a16="http://schemas.microsoft.com/office/drawing/2014/main" id="{96A5A660-33D6-4BA8-A2F8-57D164A3F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501765" y="28234005"/>
          <a:ext cx="588645" cy="3314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57150</xdr:colOff>
      <xdr:row>7</xdr:row>
      <xdr:rowOff>371475</xdr:rowOff>
    </xdr:from>
    <xdr:to>
      <xdr:col>5</xdr:col>
      <xdr:colOff>47625</xdr:colOff>
      <xdr:row>7</xdr:row>
      <xdr:rowOff>1114425</xdr:rowOff>
    </xdr:to>
    <xdr:sp macro="" textlink="">
      <xdr:nvSpPr>
        <xdr:cNvPr id="19" name="Text Box 780" descr="キャンバス">
          <a:extLst>
            <a:ext uri="{FF2B5EF4-FFF2-40B4-BE49-F238E27FC236}">
              <a16:creationId xmlns:a16="http://schemas.microsoft.com/office/drawing/2014/main" id="{6F5BFC2F-DE97-4EF6-B0A8-CFB9E67F78D1}"/>
            </a:ext>
          </a:extLst>
        </xdr:cNvPr>
        <xdr:cNvSpPr txBox="1">
          <a:spLocks noChangeArrowheads="1"/>
        </xdr:cNvSpPr>
      </xdr:nvSpPr>
      <xdr:spPr bwMode="auto">
        <a:xfrm>
          <a:off x="941070" y="1887855"/>
          <a:ext cx="2116455" cy="3810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フロアー＝意味は「床」の事ですが、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「基準」となる値の倍数になるように、「切り捨てる」数値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</xdr:txBody>
    </xdr:sp>
    <xdr:clientData/>
  </xdr:twoCellAnchor>
  <xdr:twoCellAnchor>
    <xdr:from>
      <xdr:col>0</xdr:col>
      <xdr:colOff>95250</xdr:colOff>
      <xdr:row>167</xdr:row>
      <xdr:rowOff>19050</xdr:rowOff>
    </xdr:from>
    <xdr:to>
      <xdr:col>1</xdr:col>
      <xdr:colOff>419100</xdr:colOff>
      <xdr:row>168</xdr:row>
      <xdr:rowOff>133350</xdr:rowOff>
    </xdr:to>
    <xdr:pic>
      <xdr:nvPicPr>
        <xdr:cNvPr id="20" name="Picture 795">
          <a:extLst>
            <a:ext uri="{FF2B5EF4-FFF2-40B4-BE49-F238E27FC236}">
              <a16:creationId xmlns:a16="http://schemas.microsoft.com/office/drawing/2014/main" id="{97AE296E-AF43-4B83-AC9C-6E9DF9621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5250" y="33326070"/>
          <a:ext cx="544830" cy="35052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173</xdr:row>
      <xdr:rowOff>161925</xdr:rowOff>
    </xdr:from>
    <xdr:to>
      <xdr:col>9</xdr:col>
      <xdr:colOff>581025</xdr:colOff>
      <xdr:row>175</xdr:row>
      <xdr:rowOff>9525</xdr:rowOff>
    </xdr:to>
    <xdr:pic>
      <xdr:nvPicPr>
        <xdr:cNvPr id="21" name="Picture 796">
          <a:extLst>
            <a:ext uri="{FF2B5EF4-FFF2-40B4-BE49-F238E27FC236}">
              <a16:creationId xmlns:a16="http://schemas.microsoft.com/office/drawing/2014/main" id="{87FCE8CB-1889-4C14-8CE9-FC4C81026A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41595" y="34886265"/>
          <a:ext cx="552450" cy="3200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49529</xdr:colOff>
      <xdr:row>76</xdr:row>
      <xdr:rowOff>190500</xdr:rowOff>
    </xdr:from>
    <xdr:to>
      <xdr:col>14</xdr:col>
      <xdr:colOff>216372</xdr:colOff>
      <xdr:row>79</xdr:row>
      <xdr:rowOff>123825</xdr:rowOff>
    </xdr:to>
    <xdr:pic>
      <xdr:nvPicPr>
        <xdr:cNvPr id="22" name="Picture 803">
          <a:extLst>
            <a:ext uri="{FF2B5EF4-FFF2-40B4-BE49-F238E27FC236}">
              <a16:creationId xmlns:a16="http://schemas.microsoft.com/office/drawing/2014/main" id="{032C056A-5D57-463D-A68C-A6F0635B02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5932169" y="18143220"/>
          <a:ext cx="3031963" cy="64198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15240</xdr:colOff>
      <xdr:row>189</xdr:row>
      <xdr:rowOff>22860</xdr:rowOff>
    </xdr:from>
    <xdr:to>
      <xdr:col>6</xdr:col>
      <xdr:colOff>356235</xdr:colOff>
      <xdr:row>192</xdr:row>
      <xdr:rowOff>127635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D42B14B2-F96A-4FE3-B014-B97E81E7740D}"/>
            </a:ext>
          </a:extLst>
        </xdr:cNvPr>
        <xdr:cNvSpPr txBox="1"/>
      </xdr:nvSpPr>
      <xdr:spPr>
        <a:xfrm>
          <a:off x="236220" y="38526720"/>
          <a:ext cx="3792855" cy="81343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ダブルコーテーションを忘れずに。</a:t>
          </a:r>
          <a:endParaRPr kumimoji="1" lang="en-US" altLang="ja-JP" sz="1400"/>
        </a:p>
        <a:p>
          <a:pPr algn="ctr"/>
          <a:r>
            <a:rPr kumimoji="1" lang="en-US" altLang="ja-JP" sz="2800" b="1">
              <a:solidFill>
                <a:srgbClr val="FF0000"/>
              </a:solidFill>
            </a:rPr>
            <a:t>"</a:t>
          </a:r>
          <a:r>
            <a:rPr kumimoji="1" lang="en-US" altLang="ja-JP" sz="2800"/>
            <a:t>1:00:00</a:t>
          </a:r>
          <a:r>
            <a:rPr kumimoji="1" lang="en-US" altLang="ja-JP" sz="2800" b="1">
              <a:solidFill>
                <a:srgbClr val="FF0000"/>
              </a:solidFill>
            </a:rPr>
            <a:t>"</a:t>
          </a:r>
          <a:endParaRPr kumimoji="1" lang="ja-JP" altLang="en-US" sz="2800" b="1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9</xdr:col>
      <xdr:colOff>180975</xdr:colOff>
      <xdr:row>18</xdr:row>
      <xdr:rowOff>104775</xdr:rowOff>
    </xdr:from>
    <xdr:to>
      <xdr:col>15</xdr:col>
      <xdr:colOff>167114</xdr:colOff>
      <xdr:row>35</xdr:row>
      <xdr:rowOff>123317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50C97E07-B655-4F02-B831-F1299FC86C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293995" y="4356735"/>
          <a:ext cx="4192379" cy="4034282"/>
        </a:xfrm>
        <a:prstGeom prst="rect">
          <a:avLst/>
        </a:prstGeom>
      </xdr:spPr>
    </xdr:pic>
    <xdr:clientData/>
  </xdr:twoCellAnchor>
  <xdr:twoCellAnchor editAs="oneCell">
    <xdr:from>
      <xdr:col>6</xdr:col>
      <xdr:colOff>43815</xdr:colOff>
      <xdr:row>104</xdr:row>
      <xdr:rowOff>177165</xdr:rowOff>
    </xdr:from>
    <xdr:to>
      <xdr:col>9</xdr:col>
      <xdr:colOff>698878</xdr:colOff>
      <xdr:row>109</xdr:row>
      <xdr:rowOff>213360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8CD0F60E-9BBE-4174-9347-C13F8E135B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716655" y="24744045"/>
          <a:ext cx="2095243" cy="1217295"/>
        </a:xfrm>
        <a:prstGeom prst="rect">
          <a:avLst/>
        </a:prstGeom>
      </xdr:spPr>
    </xdr:pic>
    <xdr:clientData/>
  </xdr:twoCellAnchor>
  <xdr:twoCellAnchor editAs="oneCell">
    <xdr:from>
      <xdr:col>14</xdr:col>
      <xdr:colOff>38100</xdr:colOff>
      <xdr:row>122</xdr:row>
      <xdr:rowOff>182880</xdr:rowOff>
    </xdr:from>
    <xdr:to>
      <xdr:col>16</xdr:col>
      <xdr:colOff>556260</xdr:colOff>
      <xdr:row>130</xdr:row>
      <xdr:rowOff>15240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CF2D6116-689A-45B2-A939-C4D341DB9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85860" y="29001720"/>
          <a:ext cx="1844040" cy="1722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236220</xdr:colOff>
      <xdr:row>185</xdr:row>
      <xdr:rowOff>213360</xdr:rowOff>
    </xdr:from>
    <xdr:to>
      <xdr:col>18</xdr:col>
      <xdr:colOff>45720</xdr:colOff>
      <xdr:row>194</xdr:row>
      <xdr:rowOff>190500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CFA651F6-306A-4F64-986E-A6F785131033}"/>
            </a:ext>
          </a:extLst>
        </xdr:cNvPr>
        <xdr:cNvGrpSpPr/>
      </xdr:nvGrpSpPr>
      <xdr:grpSpPr>
        <a:xfrm>
          <a:off x="9646920" y="38122860"/>
          <a:ext cx="1844040" cy="2103120"/>
          <a:chOff x="9563100" y="37978080"/>
          <a:chExt cx="1844040" cy="2103120"/>
        </a:xfrm>
      </xdr:grpSpPr>
      <xdr:pic>
        <xdr:nvPicPr>
          <xdr:cNvPr id="34" name="図 33">
            <a:extLst>
              <a:ext uri="{FF2B5EF4-FFF2-40B4-BE49-F238E27FC236}">
                <a16:creationId xmlns:a16="http://schemas.microsoft.com/office/drawing/2014/main" id="{D0DEE223-C248-43A6-A8B3-6664ADA44C0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63100" y="38359080"/>
            <a:ext cx="1844040" cy="17221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5" name="テキスト ボックス 34">
            <a:extLst>
              <a:ext uri="{FF2B5EF4-FFF2-40B4-BE49-F238E27FC236}">
                <a16:creationId xmlns:a16="http://schemas.microsoft.com/office/drawing/2014/main" id="{B8BB405E-D2A3-4593-AC1F-45C2A971F38A}"/>
              </a:ext>
            </a:extLst>
          </xdr:cNvPr>
          <xdr:cNvSpPr txBox="1"/>
        </xdr:nvSpPr>
        <xdr:spPr>
          <a:xfrm>
            <a:off x="10119360" y="37978080"/>
            <a:ext cx="480060" cy="441960"/>
          </a:xfrm>
          <a:prstGeom prst="rect">
            <a:avLst/>
          </a:prstGeom>
          <a:solidFill>
            <a:schemeClr val="accent4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600" b="1">
                <a:solidFill>
                  <a:srgbClr val="FF0000"/>
                </a:solidFill>
              </a:rPr>
              <a:t>計</a:t>
            </a:r>
          </a:p>
        </xdr:txBody>
      </xdr:sp>
    </xdr:grpSp>
    <xdr:clientData/>
  </xdr:twoCellAnchor>
  <xdr:twoCellAnchor>
    <xdr:from>
      <xdr:col>10</xdr:col>
      <xdr:colOff>396240</xdr:colOff>
      <xdr:row>115</xdr:row>
      <xdr:rowOff>129540</xdr:rowOff>
    </xdr:from>
    <xdr:to>
      <xdr:col>16</xdr:col>
      <xdr:colOff>83820</xdr:colOff>
      <xdr:row>118</xdr:row>
      <xdr:rowOff>234315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C9576AD2-0E07-4D02-9FCE-DAC3784CE586}"/>
            </a:ext>
          </a:extLst>
        </xdr:cNvPr>
        <xdr:cNvSpPr txBox="1"/>
      </xdr:nvSpPr>
      <xdr:spPr>
        <a:xfrm>
          <a:off x="6278880" y="27294840"/>
          <a:ext cx="3878580" cy="81343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ダブルコーテーションを忘れずに。</a:t>
          </a:r>
          <a:endParaRPr kumimoji="1" lang="en-US" altLang="ja-JP" sz="1400"/>
        </a:p>
        <a:p>
          <a:pPr algn="ctr"/>
          <a:r>
            <a:rPr kumimoji="1" lang="en-US" altLang="ja-JP" sz="2400" b="1">
              <a:solidFill>
                <a:srgbClr val="FF0000"/>
              </a:solidFill>
            </a:rPr>
            <a:t>"</a:t>
          </a:r>
          <a:r>
            <a:rPr kumimoji="1" lang="en-US" altLang="ja-JP" sz="2400"/>
            <a:t>00:30</a:t>
          </a:r>
          <a:r>
            <a:rPr kumimoji="1" lang="en-US" altLang="ja-JP" sz="2400" b="1">
              <a:solidFill>
                <a:srgbClr val="FF0000"/>
              </a:solidFill>
            </a:rPr>
            <a:t>"</a:t>
          </a:r>
          <a:endParaRPr kumimoji="1" lang="ja-JP" altLang="en-US" sz="2400" b="1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5</xdr:col>
      <xdr:colOff>533400</xdr:colOff>
      <xdr:row>1</xdr:row>
      <xdr:rowOff>91440</xdr:rowOff>
    </xdr:from>
    <xdr:to>
      <xdr:col>17</xdr:col>
      <xdr:colOff>266700</xdr:colOff>
      <xdr:row>8</xdr:row>
      <xdr:rowOff>190500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6C40D7FD-E986-4B91-ACAE-4EE379E81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327660"/>
          <a:ext cx="7482840" cy="17526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632460</xdr:colOff>
      <xdr:row>51</xdr:row>
      <xdr:rowOff>76200</xdr:rowOff>
    </xdr:from>
    <xdr:to>
      <xdr:col>15</xdr:col>
      <xdr:colOff>99060</xdr:colOff>
      <xdr:row>59</xdr:row>
      <xdr:rowOff>121920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09BAD9B8-5C7B-448C-9238-BC918E1692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8240" y="12123420"/>
          <a:ext cx="4541520" cy="193548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144780</xdr:colOff>
      <xdr:row>83</xdr:row>
      <xdr:rowOff>106680</xdr:rowOff>
    </xdr:from>
    <xdr:to>
      <xdr:col>7</xdr:col>
      <xdr:colOff>541020</xdr:colOff>
      <xdr:row>87</xdr:row>
      <xdr:rowOff>167640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B578D272-A998-4691-BC71-6D10B71F78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4680" y="19712940"/>
          <a:ext cx="1722120" cy="135636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327660</xdr:colOff>
      <xdr:row>97</xdr:row>
      <xdr:rowOff>114300</xdr:rowOff>
    </xdr:from>
    <xdr:to>
      <xdr:col>13</xdr:col>
      <xdr:colOff>7620</xdr:colOff>
      <xdr:row>100</xdr:row>
      <xdr:rowOff>228600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95144FE5-5AC8-4640-BAF6-0A5F54507E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3440" y="23378160"/>
          <a:ext cx="3360420" cy="822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510540</xdr:colOff>
      <xdr:row>129</xdr:row>
      <xdr:rowOff>182880</xdr:rowOff>
    </xdr:from>
    <xdr:to>
      <xdr:col>9</xdr:col>
      <xdr:colOff>632460</xdr:colOff>
      <xdr:row>160</xdr:row>
      <xdr:rowOff>37990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56F349EE-D73A-4252-B616-32983F153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0440" y="31005780"/>
          <a:ext cx="2225040" cy="103621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350520</xdr:colOff>
      <xdr:row>121</xdr:row>
      <xdr:rowOff>83819</xdr:rowOff>
    </xdr:from>
    <xdr:to>
      <xdr:col>10</xdr:col>
      <xdr:colOff>53340</xdr:colOff>
      <xdr:row>127</xdr:row>
      <xdr:rowOff>148328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1ECC0DF4-6841-45D1-BCDC-96DFEA34F5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0420" y="29016959"/>
          <a:ext cx="2575560" cy="1481829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403860</xdr:colOff>
      <xdr:row>166</xdr:row>
      <xdr:rowOff>114299</xdr:rowOff>
    </xdr:from>
    <xdr:to>
      <xdr:col>11</xdr:col>
      <xdr:colOff>327660</xdr:colOff>
      <xdr:row>171</xdr:row>
      <xdr:rowOff>228468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014AAD2C-3CE6-4E67-A4F5-6E3A086D6C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9640" y="33535619"/>
          <a:ext cx="2202180" cy="1295269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152400</xdr:colOff>
      <xdr:row>130</xdr:row>
      <xdr:rowOff>137160</xdr:rowOff>
    </xdr:from>
    <xdr:to>
      <xdr:col>15</xdr:col>
      <xdr:colOff>502920</xdr:colOff>
      <xdr:row>160</xdr:row>
      <xdr:rowOff>5715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26B616A5-D6BB-ECDD-2D33-CC1D04448983}"/>
            </a:ext>
          </a:extLst>
        </xdr:cNvPr>
        <xdr:cNvSpPr txBox="1"/>
      </xdr:nvSpPr>
      <xdr:spPr>
        <a:xfrm>
          <a:off x="6035040" y="31196280"/>
          <a:ext cx="3878580" cy="81343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ダブルコーテーションを忘れずに。</a:t>
          </a:r>
          <a:endParaRPr kumimoji="1" lang="en-US" altLang="ja-JP" sz="1400"/>
        </a:p>
        <a:p>
          <a:pPr algn="ctr"/>
          <a:r>
            <a:rPr kumimoji="1" lang="en-US" altLang="ja-JP" sz="2400" b="1">
              <a:solidFill>
                <a:srgbClr val="FF0000"/>
              </a:solidFill>
            </a:rPr>
            <a:t>"</a:t>
          </a:r>
          <a:r>
            <a:rPr kumimoji="1" lang="en-US" altLang="ja-JP" sz="2400"/>
            <a:t>00:15</a:t>
          </a:r>
          <a:r>
            <a:rPr kumimoji="1" lang="en-US" altLang="ja-JP" sz="2400" b="1">
              <a:solidFill>
                <a:srgbClr val="FF0000"/>
              </a:solidFill>
            </a:rPr>
            <a:t>"</a:t>
          </a:r>
          <a:endParaRPr kumimoji="1" lang="ja-JP" altLang="en-US" sz="2400" b="1">
            <a:solidFill>
              <a:srgbClr val="FF0000"/>
            </a:solidFill>
          </a:endParaRPr>
        </a:p>
      </xdr:txBody>
    </xdr:sp>
    <xdr:clientData/>
  </xdr:twoCellAnchor>
  <xdr:twoCellAnchor>
    <xdr:from>
      <xdr:col>11</xdr:col>
      <xdr:colOff>510540</xdr:colOff>
      <xdr:row>166</xdr:row>
      <xdr:rowOff>144780</xdr:rowOff>
    </xdr:from>
    <xdr:to>
      <xdr:col>17</xdr:col>
      <xdr:colOff>243840</xdr:colOff>
      <xdr:row>170</xdr:row>
      <xdr:rowOff>13335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E26EED72-3E94-432C-ACBF-919832C17999}"/>
            </a:ext>
          </a:extLst>
        </xdr:cNvPr>
        <xdr:cNvSpPr txBox="1"/>
      </xdr:nvSpPr>
      <xdr:spPr>
        <a:xfrm>
          <a:off x="7124700" y="33566100"/>
          <a:ext cx="3878580" cy="81343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ダブルコーテーションを忘れずに。</a:t>
          </a:r>
          <a:endParaRPr kumimoji="1" lang="en-US" altLang="ja-JP" sz="1400"/>
        </a:p>
        <a:p>
          <a:pPr algn="ctr"/>
          <a:r>
            <a:rPr kumimoji="1" lang="en-US" altLang="ja-JP" sz="2400" b="1">
              <a:solidFill>
                <a:srgbClr val="FF0000"/>
              </a:solidFill>
            </a:rPr>
            <a:t>"</a:t>
          </a:r>
          <a:r>
            <a:rPr kumimoji="1" lang="en-US" altLang="ja-JP" sz="2400"/>
            <a:t>00:10</a:t>
          </a:r>
          <a:r>
            <a:rPr kumimoji="1" lang="en-US" altLang="ja-JP" sz="2400" b="1">
              <a:solidFill>
                <a:srgbClr val="FF0000"/>
              </a:solidFill>
            </a:rPr>
            <a:t>"</a:t>
          </a:r>
          <a:endParaRPr kumimoji="1" lang="ja-JP" altLang="en-US" sz="2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ECC0-FCDB-45C4-A073-FBA64C476F7E}">
  <dimension ref="A1:P190"/>
  <sheetViews>
    <sheetView tabSelected="1" workbookViewId="0">
      <selection activeCell="A2" sqref="A2"/>
    </sheetView>
  </sheetViews>
  <sheetFormatPr defaultColWidth="9" defaultRowHeight="18.75" customHeight="1"/>
  <cols>
    <col min="1" max="1" width="2.8984375" style="2" customWidth="1"/>
    <col min="2" max="2" width="8.69921875" style="1" customWidth="1"/>
    <col min="3" max="3" width="9.59765625" style="1" customWidth="1"/>
    <col min="4" max="4" width="8.69921875" style="1" customWidth="1"/>
    <col min="5" max="5" width="9.59765625" style="1" customWidth="1"/>
    <col min="6" max="8" width="8.69921875" style="1" customWidth="1"/>
    <col min="9" max="9" width="1.5" style="1" customWidth="1"/>
    <col min="10" max="10" width="10.09765625" style="1" customWidth="1"/>
    <col min="11" max="11" width="9.59765625" style="1" customWidth="1"/>
    <col min="12" max="12" width="8.69921875" style="1" customWidth="1"/>
    <col min="13" max="13" width="9.69921875" style="1" customWidth="1"/>
    <col min="14" max="14" width="9.59765625" style="1" customWidth="1"/>
    <col min="15" max="16" width="8.69921875" style="1" customWidth="1"/>
    <col min="17" max="16384" width="9" style="1"/>
  </cols>
  <sheetData>
    <row r="1" spans="1:16" ht="18.75" customHeight="1">
      <c r="A1" s="101" t="s">
        <v>84</v>
      </c>
      <c r="B1" s="101"/>
      <c r="C1" s="101"/>
      <c r="D1" s="101"/>
      <c r="E1" s="101"/>
      <c r="F1" s="101"/>
      <c r="G1" s="101"/>
      <c r="H1" s="101"/>
      <c r="I1" s="101"/>
    </row>
    <row r="9" spans="1:16" ht="18.75" customHeight="1">
      <c r="O9" s="3"/>
    </row>
    <row r="10" spans="1:16" s="4" customFormat="1" ht="18.75" customHeight="1" thickBot="1">
      <c r="C10" s="102" t="s">
        <v>0</v>
      </c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4"/>
      <c r="O10" s="5"/>
    </row>
    <row r="11" spans="1:16" s="4" customFormat="1" ht="18.75" customHeight="1" thickTop="1">
      <c r="K11" s="5"/>
      <c r="L11" s="5"/>
      <c r="M11" s="5"/>
      <c r="N11" s="5"/>
      <c r="O11" s="5"/>
    </row>
    <row r="12" spans="1:16" ht="18.75" customHeight="1">
      <c r="A12" s="4"/>
      <c r="C12" s="4"/>
      <c r="D12" s="4"/>
      <c r="E12" s="6"/>
      <c r="F12" s="7" t="s">
        <v>1</v>
      </c>
      <c r="G12" s="8"/>
      <c r="H12" s="8"/>
      <c r="I12" s="8"/>
      <c r="J12" s="8"/>
      <c r="K12" s="4"/>
      <c r="L12" s="4"/>
      <c r="M12" s="4"/>
      <c r="N12" s="4"/>
      <c r="O12" s="4"/>
      <c r="P12" s="4"/>
    </row>
    <row r="14" spans="1:16" ht="18.75" customHeight="1">
      <c r="D14" s="105" t="s">
        <v>2</v>
      </c>
      <c r="E14" s="9" t="s">
        <v>3</v>
      </c>
      <c r="F14" s="10"/>
      <c r="G14" s="10"/>
      <c r="H14" s="10"/>
      <c r="I14" s="10"/>
      <c r="J14" s="10"/>
      <c r="K14" s="10"/>
      <c r="L14" s="10"/>
      <c r="M14" s="10"/>
      <c r="N14" s="11"/>
    </row>
    <row r="15" spans="1:16" ht="18.75" customHeight="1">
      <c r="D15" s="106"/>
      <c r="E15" s="12" t="s">
        <v>4</v>
      </c>
      <c r="F15" s="13"/>
      <c r="G15" s="13"/>
      <c r="H15" s="13"/>
      <c r="I15" s="13"/>
      <c r="J15" s="13"/>
      <c r="K15" s="13"/>
      <c r="L15" s="13"/>
      <c r="M15" s="13"/>
      <c r="N15" s="14"/>
    </row>
    <row r="16" spans="1:16" ht="18.75" customHeight="1">
      <c r="D16" s="106"/>
      <c r="E16" s="12" t="s">
        <v>5</v>
      </c>
      <c r="F16" s="13"/>
      <c r="G16" s="13"/>
      <c r="H16" s="13"/>
      <c r="I16" s="13"/>
      <c r="J16" s="13"/>
      <c r="K16" s="13"/>
      <c r="L16" s="13"/>
      <c r="M16" s="13"/>
      <c r="N16" s="14"/>
    </row>
    <row r="17" spans="2:14" ht="18.75" customHeight="1">
      <c r="D17" s="106"/>
      <c r="E17" s="12" t="s">
        <v>6</v>
      </c>
      <c r="F17" s="13"/>
      <c r="G17" s="13"/>
      <c r="H17" s="13"/>
      <c r="I17" s="13"/>
      <c r="J17" s="13"/>
      <c r="K17" s="13"/>
      <c r="L17" s="13"/>
      <c r="M17" s="13"/>
      <c r="N17" s="14"/>
    </row>
    <row r="18" spans="2:14" ht="18.75" customHeight="1" thickBot="1">
      <c r="D18" s="107"/>
      <c r="E18" s="15" t="s">
        <v>7</v>
      </c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.75" customHeight="1" thickTop="1"/>
    <row r="21" spans="2:14" ht="18.75" customHeight="1" thickBot="1">
      <c r="B21" s="108" t="s">
        <v>8</v>
      </c>
      <c r="C21" s="109"/>
      <c r="D21" s="110"/>
    </row>
    <row r="22" spans="2:14" ht="18.75" customHeight="1" thickTop="1"/>
    <row r="23" spans="2:14" ht="18.75" customHeight="1">
      <c r="B23" s="1" t="s">
        <v>9</v>
      </c>
    </row>
    <row r="24" spans="2:14" ht="18.75" customHeight="1">
      <c r="B24" s="1" t="s">
        <v>10</v>
      </c>
    </row>
    <row r="25" spans="2:14" ht="18.75" customHeight="1">
      <c r="B25" s="18" t="s">
        <v>11</v>
      </c>
    </row>
    <row r="26" spans="2:14" ht="18.75" customHeight="1">
      <c r="B26" s="18" t="s">
        <v>12</v>
      </c>
    </row>
    <row r="27" spans="2:14" ht="18.75" customHeight="1">
      <c r="B27" s="18" t="s">
        <v>13</v>
      </c>
    </row>
    <row r="28" spans="2:14" ht="18.75" customHeight="1">
      <c r="B28" s="1" t="s">
        <v>14</v>
      </c>
    </row>
    <row r="29" spans="2:14" ht="18.75" customHeight="1">
      <c r="B29" s="1" t="s">
        <v>15</v>
      </c>
    </row>
    <row r="30" spans="2:14" ht="18.75" customHeight="1">
      <c r="B30" s="1" t="s">
        <v>16</v>
      </c>
    </row>
    <row r="31" spans="2:14" ht="18.75" customHeight="1">
      <c r="B31" s="1" t="s">
        <v>17</v>
      </c>
    </row>
    <row r="32" spans="2:14" ht="18.75" customHeight="1">
      <c r="B32" s="1" t="s">
        <v>18</v>
      </c>
    </row>
    <row r="33" spans="2:14" ht="18.75" customHeight="1">
      <c r="B33" s="1" t="s">
        <v>19</v>
      </c>
    </row>
    <row r="35" spans="2:14" ht="18.75" customHeight="1">
      <c r="C35" s="111" t="s">
        <v>20</v>
      </c>
      <c r="D35" s="112"/>
      <c r="E35" s="112"/>
      <c r="F35" s="112"/>
      <c r="G35" s="113"/>
    </row>
    <row r="36" spans="2:14" s="4" customFormat="1" ht="18.75" customHeight="1" thickBot="1">
      <c r="C36" s="114"/>
      <c r="D36" s="115"/>
      <c r="E36" s="115"/>
      <c r="F36" s="115"/>
      <c r="G36" s="116"/>
    </row>
    <row r="37" spans="2:14" s="4" customFormat="1" ht="18.75" customHeight="1" thickTop="1"/>
    <row r="45" spans="2:14" ht="18.75" customHeight="1">
      <c r="K45" s="100" t="s">
        <v>21</v>
      </c>
      <c r="L45" s="100"/>
      <c r="M45" s="100"/>
      <c r="N45" s="100"/>
    </row>
    <row r="47" spans="2:14" ht="18.75" customHeight="1">
      <c r="B47" s="95" t="s">
        <v>85</v>
      </c>
      <c r="C47" s="95"/>
      <c r="D47" s="95"/>
      <c r="E47" s="95"/>
      <c r="F47" s="95"/>
      <c r="J47" s="95" t="s">
        <v>85</v>
      </c>
      <c r="K47" s="95"/>
      <c r="L47" s="95"/>
      <c r="M47" s="95"/>
      <c r="N47" s="95"/>
    </row>
    <row r="48" spans="2:14" ht="18.75" customHeight="1">
      <c r="B48" s="96" t="s">
        <v>22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</row>
    <row r="50" spans="2:15" ht="18.75" customHeight="1">
      <c r="B50" s="19" t="s">
        <v>23</v>
      </c>
    </row>
    <row r="51" spans="2:15" ht="18.75" customHeight="1">
      <c r="F51" s="20" t="s">
        <v>24</v>
      </c>
      <c r="K51" s="21"/>
    </row>
    <row r="54" spans="2:15" ht="18.75" customHeight="1">
      <c r="B54" s="20"/>
      <c r="F54" s="21"/>
      <c r="J54" s="20"/>
    </row>
    <row r="55" spans="2:15" ht="18.75" customHeight="1">
      <c r="B55" s="20"/>
      <c r="F55" s="21"/>
      <c r="J55" s="20"/>
    </row>
    <row r="56" spans="2:15" ht="18.75" customHeight="1">
      <c r="B56" s="20"/>
      <c r="F56" s="21"/>
      <c r="J56" s="20"/>
    </row>
    <row r="57" spans="2:15" ht="18.75" customHeight="1">
      <c r="B57" s="20"/>
      <c r="F57" s="21"/>
      <c r="J57" s="20"/>
    </row>
    <row r="58" spans="2:15" ht="18.75" customHeight="1">
      <c r="B58" s="20"/>
      <c r="F58" s="21"/>
      <c r="J58" s="20"/>
    </row>
    <row r="59" spans="2:15" ht="18.75" customHeight="1">
      <c r="B59" s="20"/>
      <c r="F59" s="21"/>
      <c r="J59" s="20"/>
    </row>
    <row r="61" spans="2:15" ht="18.75" customHeight="1">
      <c r="C61" s="22" t="s">
        <v>25</v>
      </c>
      <c r="D61" s="22" t="s">
        <v>26</v>
      </c>
      <c r="E61" s="22" t="s">
        <v>27</v>
      </c>
      <c r="F61" s="22" t="s">
        <v>28</v>
      </c>
      <c r="G61" s="22" t="s">
        <v>29</v>
      </c>
      <c r="K61" s="22" t="s">
        <v>25</v>
      </c>
      <c r="L61" s="22" t="s">
        <v>26</v>
      </c>
      <c r="M61" s="22" t="s">
        <v>30</v>
      </c>
      <c r="N61" s="22" t="s">
        <v>28</v>
      </c>
      <c r="O61" s="22" t="s">
        <v>29</v>
      </c>
    </row>
    <row r="62" spans="2:15" ht="18.75" customHeight="1">
      <c r="C62" s="84" t="s">
        <v>31</v>
      </c>
      <c r="D62" s="23">
        <v>12</v>
      </c>
      <c r="E62" s="24">
        <v>133</v>
      </c>
      <c r="F62" s="25">
        <f>_xlfn.FLOOR.MATH(E62,D62)</f>
        <v>132</v>
      </c>
      <c r="G62" s="26">
        <f>F62/D62</f>
        <v>11</v>
      </c>
      <c r="K62" s="84" t="s">
        <v>31</v>
      </c>
      <c r="L62" s="23">
        <v>12</v>
      </c>
      <c r="M62" s="24">
        <v>133</v>
      </c>
      <c r="N62" s="25"/>
      <c r="O62" s="26"/>
    </row>
    <row r="63" spans="2:15" ht="18.75" customHeight="1">
      <c r="C63" s="84" t="s">
        <v>32</v>
      </c>
      <c r="D63" s="23">
        <v>6</v>
      </c>
      <c r="E63" s="24">
        <v>23</v>
      </c>
      <c r="F63" s="25">
        <f t="shared" ref="F63:F64" si="0">_xlfn.FLOOR.MATH(E63,D63)</f>
        <v>18</v>
      </c>
      <c r="G63" s="26">
        <f>F63/D63</f>
        <v>3</v>
      </c>
      <c r="K63" s="84" t="s">
        <v>32</v>
      </c>
      <c r="L63" s="23">
        <v>6</v>
      </c>
      <c r="M63" s="24">
        <v>23</v>
      </c>
      <c r="N63" s="25"/>
      <c r="O63" s="26"/>
    </row>
    <row r="64" spans="2:15" ht="18.75" customHeight="1">
      <c r="C64" s="84" t="s">
        <v>33</v>
      </c>
      <c r="D64" s="23">
        <v>24</v>
      </c>
      <c r="E64" s="24">
        <v>51</v>
      </c>
      <c r="F64" s="25">
        <f t="shared" si="0"/>
        <v>48</v>
      </c>
      <c r="G64" s="26">
        <f>F64/D64</f>
        <v>2</v>
      </c>
      <c r="K64" s="84" t="s">
        <v>33</v>
      </c>
      <c r="L64" s="23">
        <v>24</v>
      </c>
      <c r="M64" s="24">
        <v>51</v>
      </c>
      <c r="N64" s="25"/>
      <c r="O64" s="26"/>
    </row>
    <row r="65" spans="2:14" ht="18.75" customHeight="1">
      <c r="E65" s="27"/>
    </row>
    <row r="68" spans="2:14" ht="18.75" customHeight="1">
      <c r="K68" s="1" t="s">
        <v>34</v>
      </c>
    </row>
    <row r="69" spans="2:14" ht="18.75" customHeight="1">
      <c r="B69" s="21" t="s">
        <v>35</v>
      </c>
      <c r="C69" s="1" t="s">
        <v>36</v>
      </c>
      <c r="J69" s="28" t="s">
        <v>25</v>
      </c>
      <c r="K69" s="28" t="s">
        <v>26</v>
      </c>
      <c r="L69" s="28" t="s">
        <v>30</v>
      </c>
      <c r="M69" s="28" t="s">
        <v>29</v>
      </c>
      <c r="N69" s="29" t="s">
        <v>37</v>
      </c>
    </row>
    <row r="70" spans="2:14" ht="18.75" customHeight="1">
      <c r="C70" s="1" t="s">
        <v>38</v>
      </c>
      <c r="J70" s="84" t="s">
        <v>31</v>
      </c>
      <c r="K70" s="30">
        <v>12</v>
      </c>
      <c r="L70" s="24">
        <v>133</v>
      </c>
      <c r="M70" s="31"/>
      <c r="N70" s="1">
        <f>_xlfn.FLOOR.MATH(L70,K70)/K70</f>
        <v>11</v>
      </c>
    </row>
    <row r="71" spans="2:14" ht="18.75" customHeight="1">
      <c r="C71" s="1" t="s">
        <v>39</v>
      </c>
      <c r="J71" s="84" t="s">
        <v>32</v>
      </c>
      <c r="K71" s="30">
        <v>6</v>
      </c>
      <c r="L71" s="24">
        <v>23</v>
      </c>
      <c r="M71" s="31"/>
      <c r="N71" s="1">
        <f t="shared" ref="N71:N72" si="1">_xlfn.FLOOR.MATH(L71,K71)/K71</f>
        <v>3</v>
      </c>
    </row>
    <row r="72" spans="2:14" ht="18.75" customHeight="1">
      <c r="C72" s="1" t="s">
        <v>40</v>
      </c>
      <c r="J72" s="84" t="s">
        <v>33</v>
      </c>
      <c r="K72" s="30">
        <v>24</v>
      </c>
      <c r="L72" s="24">
        <v>51</v>
      </c>
      <c r="M72" s="31"/>
      <c r="N72" s="1">
        <f t="shared" si="1"/>
        <v>2</v>
      </c>
    </row>
    <row r="73" spans="2:14" ht="18.75" customHeight="1">
      <c r="C73" s="1" t="s">
        <v>41</v>
      </c>
    </row>
    <row r="74" spans="2:14" ht="18.75" customHeight="1">
      <c r="C74" s="1" t="s">
        <v>42</v>
      </c>
    </row>
    <row r="76" spans="2:14" ht="18.75" customHeight="1">
      <c r="C76" s="2"/>
    </row>
    <row r="83" spans="2:14" ht="18.75" customHeight="1">
      <c r="B83" s="95" t="s">
        <v>86</v>
      </c>
      <c r="C83" s="95"/>
      <c r="D83" s="95"/>
      <c r="E83" s="95"/>
      <c r="F83" s="95"/>
      <c r="J83" s="95" t="s">
        <v>86</v>
      </c>
      <c r="K83" s="95"/>
      <c r="L83" s="95"/>
      <c r="M83" s="95"/>
      <c r="N83" s="95"/>
    </row>
    <row r="84" spans="2:14" ht="46.2" customHeight="1"/>
    <row r="85" spans="2:14" ht="18.75" customHeight="1">
      <c r="J85" s="20" t="s">
        <v>43</v>
      </c>
    </row>
    <row r="88" spans="2:14" ht="18.75" customHeight="1">
      <c r="B88" s="32" t="s">
        <v>44</v>
      </c>
      <c r="C88" s="33"/>
      <c r="D88" s="33"/>
      <c r="E88" s="33"/>
      <c r="F88" s="33"/>
      <c r="J88" s="32" t="s">
        <v>44</v>
      </c>
      <c r="K88" s="33"/>
      <c r="L88" s="33"/>
      <c r="M88" s="33"/>
      <c r="N88" s="33"/>
    </row>
    <row r="89" spans="2:14" ht="18.75" customHeight="1" thickBot="1">
      <c r="B89" s="85" t="s">
        <v>45</v>
      </c>
      <c r="C89" s="85" t="s">
        <v>46</v>
      </c>
      <c r="D89" s="86" t="s">
        <v>47</v>
      </c>
      <c r="E89" s="85" t="s">
        <v>48</v>
      </c>
      <c r="F89" s="85" t="s">
        <v>49</v>
      </c>
      <c r="G89" s="21"/>
      <c r="H89" s="21"/>
      <c r="I89" s="21"/>
      <c r="J89" s="85" t="s">
        <v>45</v>
      </c>
      <c r="K89" s="85" t="s">
        <v>46</v>
      </c>
      <c r="L89" s="86" t="s">
        <v>47</v>
      </c>
      <c r="M89" s="85" t="s">
        <v>48</v>
      </c>
      <c r="N89" s="85" t="s">
        <v>49</v>
      </c>
    </row>
    <row r="90" spans="2:14" ht="18.75" customHeight="1">
      <c r="B90" s="87" t="s">
        <v>50</v>
      </c>
      <c r="C90" s="34">
        <v>12306</v>
      </c>
      <c r="D90" s="34">
        <v>60</v>
      </c>
      <c r="E90" s="35">
        <f>_xlfn.FLOOR.MATH(C90,D90)</f>
        <v>12300</v>
      </c>
      <c r="F90" s="35">
        <f>E90/D90</f>
        <v>205</v>
      </c>
      <c r="J90" s="87" t="s">
        <v>50</v>
      </c>
      <c r="K90" s="34">
        <v>12306</v>
      </c>
      <c r="L90" s="34">
        <v>60</v>
      </c>
      <c r="M90" s="35"/>
      <c r="N90" s="35"/>
    </row>
    <row r="91" spans="2:14" ht="18.75" customHeight="1">
      <c r="B91" s="88" t="s">
        <v>51</v>
      </c>
      <c r="C91" s="36">
        <v>26400</v>
      </c>
      <c r="D91" s="36">
        <v>120</v>
      </c>
      <c r="E91" s="35">
        <f t="shared" ref="E91:E93" si="2">_xlfn.FLOOR.MATH(C91,D91)</f>
        <v>26400</v>
      </c>
      <c r="F91" s="35">
        <f>E91/D91</f>
        <v>220</v>
      </c>
      <c r="J91" s="88" t="s">
        <v>51</v>
      </c>
      <c r="K91" s="36">
        <v>26400</v>
      </c>
      <c r="L91" s="36">
        <v>120</v>
      </c>
      <c r="M91" s="35"/>
      <c r="N91" s="35"/>
    </row>
    <row r="92" spans="2:14" ht="18.75" customHeight="1">
      <c r="B92" s="87" t="s">
        <v>52</v>
      </c>
      <c r="C92" s="36">
        <v>5847</v>
      </c>
      <c r="D92" s="36">
        <v>240</v>
      </c>
      <c r="E92" s="35">
        <f t="shared" si="2"/>
        <v>5760</v>
      </c>
      <c r="F92" s="35">
        <f>E92/D92</f>
        <v>24</v>
      </c>
      <c r="J92" s="87" t="s">
        <v>52</v>
      </c>
      <c r="K92" s="36">
        <v>5847</v>
      </c>
      <c r="L92" s="36">
        <v>240</v>
      </c>
      <c r="M92" s="35"/>
      <c r="N92" s="35"/>
    </row>
    <row r="93" spans="2:14" ht="18.75" customHeight="1">
      <c r="B93" s="87" t="s">
        <v>53</v>
      </c>
      <c r="C93" s="36">
        <v>68920</v>
      </c>
      <c r="D93" s="36">
        <v>480</v>
      </c>
      <c r="E93" s="35">
        <f t="shared" si="2"/>
        <v>68640</v>
      </c>
      <c r="F93" s="35">
        <f>E93/D93</f>
        <v>143</v>
      </c>
      <c r="J93" s="87" t="s">
        <v>53</v>
      </c>
      <c r="K93" s="36">
        <v>68920</v>
      </c>
      <c r="L93" s="36">
        <v>480</v>
      </c>
      <c r="M93" s="35"/>
      <c r="N93" s="35"/>
    </row>
    <row r="96" spans="2:14" ht="18.75" customHeight="1">
      <c r="B96" s="95" t="s">
        <v>89</v>
      </c>
      <c r="C96" s="95"/>
      <c r="D96" s="95"/>
      <c r="E96" s="95"/>
      <c r="F96" s="95"/>
      <c r="J96" s="95" t="s">
        <v>89</v>
      </c>
      <c r="K96" s="95"/>
      <c r="L96" s="95"/>
      <c r="M96" s="95"/>
      <c r="N96" s="95"/>
    </row>
    <row r="97" spans="3:14" ht="18.75" customHeight="1">
      <c r="F97" s="20" t="s">
        <v>54</v>
      </c>
    </row>
    <row r="103" spans="3:14" ht="18.75" customHeight="1">
      <c r="C103" s="37" t="s">
        <v>55</v>
      </c>
      <c r="D103" s="37" t="s">
        <v>56</v>
      </c>
      <c r="E103" s="37" t="s">
        <v>57</v>
      </c>
      <c r="F103" s="37" t="s">
        <v>58</v>
      </c>
      <c r="K103" s="37" t="s">
        <v>55</v>
      </c>
      <c r="L103" s="37" t="s">
        <v>56</v>
      </c>
      <c r="M103" s="37" t="s">
        <v>57</v>
      </c>
      <c r="N103" s="37" t="s">
        <v>58</v>
      </c>
    </row>
    <row r="104" spans="3:14" ht="18.75" customHeight="1">
      <c r="C104" s="89" t="s">
        <v>31</v>
      </c>
      <c r="D104" s="38">
        <v>12</v>
      </c>
      <c r="E104" s="38">
        <v>1219</v>
      </c>
      <c r="F104" s="39">
        <f>_xlfn.FLOOR.MATH(E104,D104)/D104</f>
        <v>101</v>
      </c>
      <c r="K104" s="89" t="s">
        <v>31</v>
      </c>
      <c r="L104" s="38">
        <v>12</v>
      </c>
      <c r="M104" s="38">
        <v>1219</v>
      </c>
      <c r="N104" s="40"/>
    </row>
    <row r="105" spans="3:14" ht="18.75" customHeight="1">
      <c r="C105" s="90" t="s">
        <v>33</v>
      </c>
      <c r="D105" s="41">
        <v>10</v>
      </c>
      <c r="E105" s="41">
        <v>643</v>
      </c>
      <c r="F105" s="42">
        <f t="shared" ref="F105:F109" si="3">_xlfn.FLOOR.MATH(E105,D105)/D105</f>
        <v>64</v>
      </c>
      <c r="K105" s="90" t="s">
        <v>33</v>
      </c>
      <c r="L105" s="41">
        <v>10</v>
      </c>
      <c r="M105" s="41">
        <v>643</v>
      </c>
      <c r="N105" s="43"/>
    </row>
    <row r="106" spans="3:14" ht="18.75" customHeight="1">
      <c r="C106" s="91" t="s">
        <v>59</v>
      </c>
      <c r="D106" s="44">
        <v>5</v>
      </c>
      <c r="E106" s="44">
        <v>876</v>
      </c>
      <c r="F106" s="42">
        <f t="shared" si="3"/>
        <v>175</v>
      </c>
      <c r="K106" s="91" t="s">
        <v>59</v>
      </c>
      <c r="L106" s="44">
        <v>5</v>
      </c>
      <c r="M106" s="44">
        <v>876</v>
      </c>
      <c r="N106" s="45"/>
    </row>
    <row r="107" spans="3:14" ht="18.75" customHeight="1">
      <c r="C107" s="91" t="s">
        <v>60</v>
      </c>
      <c r="D107" s="44">
        <v>6</v>
      </c>
      <c r="E107" s="44">
        <v>69</v>
      </c>
      <c r="F107" s="42">
        <f t="shared" si="3"/>
        <v>11</v>
      </c>
      <c r="K107" s="91" t="s">
        <v>60</v>
      </c>
      <c r="L107" s="44">
        <v>6</v>
      </c>
      <c r="M107" s="44">
        <v>69</v>
      </c>
      <c r="N107" s="45"/>
    </row>
    <row r="108" spans="3:14" ht="18.75" customHeight="1">
      <c r="C108" s="91" t="s">
        <v>61</v>
      </c>
      <c r="D108" s="44">
        <v>100</v>
      </c>
      <c r="E108" s="44">
        <v>3897</v>
      </c>
      <c r="F108" s="42">
        <f t="shared" si="3"/>
        <v>38</v>
      </c>
      <c r="K108" s="91" t="s">
        <v>61</v>
      </c>
      <c r="L108" s="44">
        <v>100</v>
      </c>
      <c r="M108" s="44">
        <v>3897</v>
      </c>
      <c r="N108" s="45"/>
    </row>
    <row r="109" spans="3:14" ht="18.75" customHeight="1">
      <c r="C109" s="92" t="s">
        <v>62</v>
      </c>
      <c r="D109" s="46">
        <v>24</v>
      </c>
      <c r="E109" s="46">
        <v>812</v>
      </c>
      <c r="F109" s="47">
        <f t="shared" si="3"/>
        <v>33</v>
      </c>
      <c r="K109" s="92" t="s">
        <v>62</v>
      </c>
      <c r="L109" s="46">
        <v>24</v>
      </c>
      <c r="M109" s="46">
        <v>812</v>
      </c>
      <c r="N109" s="48"/>
    </row>
    <row r="110" spans="3:14" ht="18.75" customHeight="1">
      <c r="C110" s="49" t="s">
        <v>63</v>
      </c>
      <c r="D110" s="50" t="s">
        <v>64</v>
      </c>
      <c r="E110" s="51">
        <f>SUM(E104:E109)</f>
        <v>7516</v>
      </c>
      <c r="F110" s="52">
        <f>SUM(F104:F109)</f>
        <v>422</v>
      </c>
      <c r="K110" s="49" t="s">
        <v>63</v>
      </c>
      <c r="L110" s="50" t="s">
        <v>64</v>
      </c>
      <c r="M110" s="51">
        <f>SUM(M104:M109)</f>
        <v>7516</v>
      </c>
      <c r="N110" s="52"/>
    </row>
    <row r="115" spans="2:14" ht="18.75" customHeight="1">
      <c r="B115" s="95" t="s">
        <v>87</v>
      </c>
      <c r="C115" s="95"/>
      <c r="D115" s="95"/>
      <c r="E115" s="95"/>
      <c r="F115" s="95"/>
      <c r="J115" s="95" t="s">
        <v>87</v>
      </c>
      <c r="K115" s="95"/>
      <c r="L115" s="95"/>
      <c r="M115" s="95"/>
      <c r="N115" s="95"/>
    </row>
    <row r="117" spans="2:14" ht="18.75" customHeight="1">
      <c r="F117" s="20" t="s">
        <v>65</v>
      </c>
      <c r="J117" s="20"/>
    </row>
    <row r="118" spans="2:14" ht="18.75" customHeight="1">
      <c r="G118" s="93" t="s">
        <v>66</v>
      </c>
    </row>
    <row r="121" spans="2:14" ht="18.75" customHeight="1">
      <c r="C121" s="4"/>
      <c r="D121" s="97" t="s">
        <v>67</v>
      </c>
      <c r="E121" s="98"/>
      <c r="L121" s="4"/>
      <c r="M121" s="97" t="s">
        <v>67</v>
      </c>
      <c r="N121" s="98"/>
    </row>
    <row r="122" spans="2:14" ht="18.75" customHeight="1">
      <c r="C122" s="4"/>
      <c r="D122" s="53" t="s">
        <v>68</v>
      </c>
      <c r="E122" s="54" t="s">
        <v>69</v>
      </c>
      <c r="L122" s="4"/>
      <c r="M122" s="53" t="s">
        <v>68</v>
      </c>
      <c r="N122" s="54" t="s">
        <v>69</v>
      </c>
    </row>
    <row r="123" spans="2:14" ht="18.75" customHeight="1">
      <c r="C123" s="55" t="s">
        <v>70</v>
      </c>
      <c r="D123" s="56" t="s">
        <v>71</v>
      </c>
      <c r="E123" s="57" t="s">
        <v>71</v>
      </c>
      <c r="L123" s="55" t="s">
        <v>70</v>
      </c>
      <c r="M123" s="56" t="s">
        <v>71</v>
      </c>
      <c r="N123" s="57" t="s">
        <v>71</v>
      </c>
    </row>
    <row r="124" spans="2:14" ht="18.75" customHeight="1">
      <c r="C124" s="58">
        <v>0.63055555555555554</v>
      </c>
      <c r="D124" s="59">
        <f>FLOOR(C124,"00:15")</f>
        <v>0.625</v>
      </c>
      <c r="E124" s="59">
        <f>FLOOR(C124,"00:30")+_xlfn.FLOOR.MATH(C124,"00.30")</f>
        <v>1.2250000000000001</v>
      </c>
      <c r="L124" s="58">
        <v>0.63055555555555554</v>
      </c>
      <c r="M124" s="83"/>
      <c r="N124" s="83"/>
    </row>
    <row r="125" spans="2:14" ht="18.75" customHeight="1">
      <c r="C125" s="58">
        <v>0.14930555555555555</v>
      </c>
      <c r="D125" s="59">
        <f t="shared" ref="D125:D130" si="4">FLOOR(C125,"00:15")</f>
        <v>0.14583333333333331</v>
      </c>
      <c r="E125" s="59">
        <f t="shared" ref="E125:E130" si="5">FLOOR(C125,"00:30")+_xlfn.FLOOR.MATH(C125,"00.30")</f>
        <v>0.14583333333333331</v>
      </c>
      <c r="L125" s="58">
        <v>0.14930555555555555</v>
      </c>
      <c r="M125" s="83"/>
      <c r="N125" s="83"/>
    </row>
    <row r="126" spans="2:14" ht="18.75" customHeight="1">
      <c r="C126" s="58">
        <v>0.21041666666666667</v>
      </c>
      <c r="D126" s="59">
        <f t="shared" si="4"/>
        <v>0.20833333333333331</v>
      </c>
      <c r="E126" s="59">
        <f t="shared" si="5"/>
        <v>0.20833333333333331</v>
      </c>
      <c r="L126" s="58">
        <v>0.21041666666666667</v>
      </c>
      <c r="M126" s="83"/>
      <c r="N126" s="83"/>
    </row>
    <row r="127" spans="2:14" ht="18.75" customHeight="1">
      <c r="C127" s="58">
        <v>0.28958333333333336</v>
      </c>
      <c r="D127" s="59">
        <f t="shared" si="4"/>
        <v>0.28125</v>
      </c>
      <c r="E127" s="59">
        <f t="shared" si="5"/>
        <v>0.27083333333333331</v>
      </c>
      <c r="L127" s="58">
        <v>0.28958333333333336</v>
      </c>
      <c r="M127" s="83"/>
      <c r="N127" s="83"/>
    </row>
    <row r="128" spans="2:14" ht="18.75" customHeight="1">
      <c r="C128" s="58">
        <v>0.47361111111111115</v>
      </c>
      <c r="D128" s="59">
        <f t="shared" si="4"/>
        <v>0.46875</v>
      </c>
      <c r="E128" s="59">
        <f t="shared" si="5"/>
        <v>0.7583333333333333</v>
      </c>
      <c r="L128" s="58">
        <v>0.47361111111111115</v>
      </c>
      <c r="M128" s="83"/>
      <c r="N128" s="83"/>
    </row>
    <row r="129" spans="2:14" ht="18.75" customHeight="1">
      <c r="C129" s="58">
        <v>0.69652777777777775</v>
      </c>
      <c r="D129" s="59">
        <f t="shared" si="4"/>
        <v>0.6875</v>
      </c>
      <c r="E129" s="59">
        <f t="shared" si="5"/>
        <v>1.2875000000000001</v>
      </c>
      <c r="L129" s="58">
        <v>0.69652777777777775</v>
      </c>
      <c r="M129" s="83"/>
      <c r="N129" s="83"/>
    </row>
    <row r="130" spans="2:14" ht="18.75" customHeight="1">
      <c r="C130" s="58">
        <v>0.84583333333333333</v>
      </c>
      <c r="D130" s="59">
        <f t="shared" si="4"/>
        <v>0.84375</v>
      </c>
      <c r="E130" s="59">
        <f t="shared" si="5"/>
        <v>1.4333333333333331</v>
      </c>
      <c r="L130" s="58">
        <v>0.84583333333333333</v>
      </c>
      <c r="M130" s="83"/>
      <c r="N130" s="83"/>
    </row>
    <row r="133" spans="2:14" ht="18.75" customHeight="1">
      <c r="B133" s="6"/>
      <c r="J133" s="6"/>
    </row>
    <row r="134" spans="2:14" ht="18.75" hidden="1" customHeight="1"/>
    <row r="135" spans="2:14" ht="18.75" hidden="1" customHeight="1">
      <c r="F135" s="20"/>
    </row>
    <row r="136" spans="2:14" ht="18.75" hidden="1" customHeight="1"/>
    <row r="137" spans="2:14" ht="18.75" hidden="1" customHeight="1">
      <c r="G137" s="4"/>
      <c r="H137" s="4"/>
      <c r="I137" s="4"/>
    </row>
    <row r="138" spans="2:14" ht="18.75" hidden="1" customHeight="1">
      <c r="G138" s="2"/>
      <c r="H138" s="4"/>
      <c r="I138" s="4"/>
    </row>
    <row r="139" spans="2:14" ht="18.75" hidden="1" customHeight="1"/>
    <row r="140" spans="2:14" ht="18.75" hidden="1" customHeight="1"/>
    <row r="141" spans="2:14" ht="18.75" hidden="1" customHeight="1"/>
    <row r="142" spans="2:14" ht="18.75" hidden="1" customHeight="1"/>
    <row r="143" spans="2:14" ht="18.75" hidden="1" customHeight="1"/>
    <row r="144" spans="2:14" ht="18.75" hidden="1" customHeight="1">
      <c r="B144" s="5"/>
      <c r="C144" s="5"/>
      <c r="D144" s="5"/>
      <c r="E144" s="5"/>
      <c r="F144" s="5"/>
    </row>
    <row r="145" spans="2:14" ht="18.75" hidden="1" customHeight="1">
      <c r="B145" s="5"/>
      <c r="C145" s="60"/>
      <c r="D145" s="61"/>
      <c r="E145" s="60"/>
      <c r="F145" s="62"/>
    </row>
    <row r="146" spans="2:14" ht="18.75" hidden="1" customHeight="1">
      <c r="B146" s="5"/>
      <c r="C146" s="60"/>
      <c r="D146" s="61"/>
      <c r="E146" s="60"/>
      <c r="F146" s="62"/>
    </row>
    <row r="147" spans="2:14" ht="18.75" hidden="1" customHeight="1">
      <c r="B147" s="5"/>
      <c r="C147" s="60"/>
      <c r="D147" s="61"/>
      <c r="E147" s="60"/>
      <c r="F147" s="62"/>
    </row>
    <row r="148" spans="2:14" ht="18.75" hidden="1" customHeight="1">
      <c r="B148" s="5"/>
      <c r="C148" s="60"/>
      <c r="D148" s="61"/>
      <c r="E148" s="60"/>
      <c r="F148" s="62"/>
    </row>
    <row r="149" spans="2:14" ht="18.75" hidden="1" customHeight="1">
      <c r="B149" s="5"/>
      <c r="C149" s="60"/>
      <c r="D149" s="61"/>
      <c r="E149" s="60"/>
      <c r="F149" s="62"/>
      <c r="K149" s="99"/>
      <c r="L149" s="99"/>
      <c r="M149" s="99"/>
      <c r="N149" s="99"/>
    </row>
    <row r="150" spans="2:14" ht="18.75" hidden="1" customHeight="1">
      <c r="B150" s="5"/>
      <c r="C150" s="60"/>
      <c r="D150" s="61"/>
      <c r="E150" s="60"/>
      <c r="F150" s="62"/>
    </row>
    <row r="151" spans="2:14" ht="18.75" hidden="1" customHeight="1">
      <c r="B151" s="5"/>
      <c r="C151" s="60"/>
      <c r="D151" s="61"/>
      <c r="E151" s="60"/>
      <c r="F151" s="62"/>
      <c r="J151" s="5"/>
      <c r="K151" s="5"/>
      <c r="L151" s="5"/>
      <c r="M151" s="5"/>
      <c r="N151" s="5"/>
    </row>
    <row r="152" spans="2:14" ht="18.75" hidden="1" customHeight="1">
      <c r="J152" s="5"/>
      <c r="K152" s="60"/>
      <c r="L152" s="61"/>
      <c r="M152" s="63"/>
    </row>
    <row r="153" spans="2:14" ht="18.75" hidden="1" customHeight="1">
      <c r="J153" s="5"/>
      <c r="K153" s="60"/>
      <c r="L153" s="61"/>
      <c r="M153" s="63"/>
    </row>
    <row r="154" spans="2:14" ht="18.75" hidden="1" customHeight="1">
      <c r="J154" s="5"/>
      <c r="K154" s="60"/>
      <c r="L154" s="61"/>
      <c r="M154" s="63"/>
    </row>
    <row r="155" spans="2:14" ht="18.75" hidden="1" customHeight="1">
      <c r="J155" s="5"/>
      <c r="K155" s="60"/>
      <c r="L155" s="61"/>
      <c r="M155" s="63"/>
    </row>
    <row r="156" spans="2:14" ht="18.75" hidden="1" customHeight="1">
      <c r="J156" s="5"/>
      <c r="K156" s="60"/>
      <c r="L156" s="61"/>
      <c r="M156" s="63"/>
    </row>
    <row r="157" spans="2:14" ht="18.75" hidden="1" customHeight="1">
      <c r="J157" s="5"/>
      <c r="K157" s="60"/>
      <c r="L157" s="61"/>
      <c r="M157" s="63"/>
    </row>
    <row r="158" spans="2:14" ht="18.75" hidden="1" customHeight="1">
      <c r="J158" s="5"/>
      <c r="K158" s="60"/>
      <c r="L158" s="61"/>
      <c r="M158" s="63"/>
    </row>
    <row r="159" spans="2:14" ht="18.75" hidden="1" customHeight="1">
      <c r="J159" s="5"/>
      <c r="K159" s="60"/>
      <c r="L159" s="61"/>
      <c r="M159" s="63"/>
    </row>
    <row r="162" spans="2:15" ht="18.75" customHeight="1">
      <c r="B162" s="95" t="s">
        <v>88</v>
      </c>
      <c r="C162" s="95"/>
      <c r="D162" s="95"/>
      <c r="E162" s="95"/>
      <c r="F162" s="95"/>
      <c r="J162" s="95" t="s">
        <v>88</v>
      </c>
      <c r="K162" s="95"/>
      <c r="L162" s="95"/>
      <c r="M162" s="95"/>
      <c r="N162" s="95"/>
    </row>
    <row r="164" spans="2:15" ht="18.75" customHeight="1">
      <c r="B164" s="20" t="s">
        <v>72</v>
      </c>
      <c r="J164" s="20" t="s">
        <v>72</v>
      </c>
    </row>
    <row r="166" spans="2:15" ht="18.75" customHeight="1">
      <c r="F166" s="4" t="s">
        <v>73</v>
      </c>
    </row>
    <row r="170" spans="2:15" ht="18.75" customHeight="1">
      <c r="B170" s="1" t="s">
        <v>74</v>
      </c>
      <c r="E170" s="64" t="s">
        <v>75</v>
      </c>
      <c r="F170" s="65">
        <v>970</v>
      </c>
    </row>
    <row r="171" spans="2:15" ht="18.75" customHeight="1">
      <c r="B171" s="66" t="s">
        <v>76</v>
      </c>
      <c r="C171" s="66" t="s">
        <v>77</v>
      </c>
      <c r="D171" s="66" t="s">
        <v>78</v>
      </c>
      <c r="E171" s="66" t="s">
        <v>79</v>
      </c>
      <c r="F171" s="66" t="s">
        <v>80</v>
      </c>
    </row>
    <row r="172" spans="2:15" ht="18.75" customHeight="1">
      <c r="B172" s="94">
        <f ca="1">TODAY()</f>
        <v>45122</v>
      </c>
      <c r="C172" s="67">
        <v>0.42569444444444443</v>
      </c>
      <c r="D172" s="67">
        <v>0.74583333333333324</v>
      </c>
      <c r="E172" s="68">
        <f>D172-C172</f>
        <v>0.32013888888888881</v>
      </c>
      <c r="F172" s="69">
        <f>_xlfn.FLOOR.MATH(E172,"00:10")</f>
        <v>0.31944444444444442</v>
      </c>
    </row>
    <row r="173" spans="2:15" ht="18.75" customHeight="1">
      <c r="B173" s="94">
        <f ca="1">B172+1</f>
        <v>45123</v>
      </c>
      <c r="C173" s="67">
        <v>0.39166666666666666</v>
      </c>
      <c r="D173" s="67">
        <v>0.75</v>
      </c>
      <c r="E173" s="68">
        <f t="shared" ref="E173:E182" si="6">D173-C173</f>
        <v>0.35833333333333334</v>
      </c>
      <c r="F173" s="69">
        <f t="shared" ref="F173:F182" si="7">_xlfn.FLOOR.MATH(E173,"00:10")</f>
        <v>0.35416666666666663</v>
      </c>
      <c r="K173" s="4" t="s">
        <v>81</v>
      </c>
    </row>
    <row r="174" spans="2:15" ht="18.75" customHeight="1">
      <c r="B174" s="94">
        <f t="shared" ref="B174:B182" ca="1" si="8">B173+1</f>
        <v>45124</v>
      </c>
      <c r="C174" s="70">
        <v>0.52916666666666667</v>
      </c>
      <c r="D174" s="70">
        <v>0.70833333333333337</v>
      </c>
      <c r="E174" s="68">
        <f t="shared" si="6"/>
        <v>0.1791666666666667</v>
      </c>
      <c r="F174" s="69">
        <f t="shared" si="7"/>
        <v>0.1736111111111111</v>
      </c>
    </row>
    <row r="175" spans="2:15" ht="18.75" customHeight="1">
      <c r="B175" s="94">
        <f t="shared" ca="1" si="8"/>
        <v>45125</v>
      </c>
      <c r="C175" s="71"/>
      <c r="D175" s="71"/>
      <c r="E175" s="72">
        <f t="shared" si="6"/>
        <v>0</v>
      </c>
      <c r="F175" s="69">
        <f t="shared" si="7"/>
        <v>0</v>
      </c>
      <c r="K175" s="1" t="s">
        <v>74</v>
      </c>
      <c r="N175" s="64" t="s">
        <v>75</v>
      </c>
      <c r="O175" s="65">
        <v>970</v>
      </c>
    </row>
    <row r="176" spans="2:15" ht="18.75" customHeight="1">
      <c r="B176" s="94">
        <f t="shared" ca="1" si="8"/>
        <v>45126</v>
      </c>
      <c r="C176" s="70">
        <v>0.48125000000000001</v>
      </c>
      <c r="D176" s="70">
        <v>0.66388888888888886</v>
      </c>
      <c r="E176" s="68">
        <f t="shared" si="6"/>
        <v>0.18263888888888885</v>
      </c>
      <c r="F176" s="69">
        <f t="shared" si="7"/>
        <v>0.18055555555555555</v>
      </c>
      <c r="K176" s="66" t="s">
        <v>76</v>
      </c>
      <c r="L176" s="66" t="s">
        <v>77</v>
      </c>
      <c r="M176" s="66" t="s">
        <v>78</v>
      </c>
      <c r="N176" s="66" t="s">
        <v>79</v>
      </c>
      <c r="O176" s="66" t="s">
        <v>80</v>
      </c>
    </row>
    <row r="177" spans="2:15" ht="18.75" customHeight="1">
      <c r="B177" s="94">
        <f t="shared" ca="1" si="8"/>
        <v>45127</v>
      </c>
      <c r="C177" s="70">
        <v>0.48333333333333334</v>
      </c>
      <c r="D177" s="70">
        <v>0.75694444444444453</v>
      </c>
      <c r="E177" s="68">
        <f t="shared" si="6"/>
        <v>0.27361111111111119</v>
      </c>
      <c r="F177" s="69">
        <f t="shared" si="7"/>
        <v>0.27083333333333331</v>
      </c>
      <c r="K177" s="94">
        <f ca="1">TODAY()</f>
        <v>45122</v>
      </c>
      <c r="L177" s="67">
        <v>0.42569444444444443</v>
      </c>
      <c r="M177" s="67">
        <v>0.74583333333333324</v>
      </c>
      <c r="N177" s="68">
        <f>M177-L177</f>
        <v>0.32013888888888881</v>
      </c>
      <c r="O177" s="73"/>
    </row>
    <row r="178" spans="2:15" ht="18.75" customHeight="1">
      <c r="B178" s="94">
        <f t="shared" ca="1" si="8"/>
        <v>45128</v>
      </c>
      <c r="C178" s="70">
        <v>0.41388888888888892</v>
      </c>
      <c r="D178" s="70">
        <v>0.77986111111111101</v>
      </c>
      <c r="E178" s="68">
        <f t="shared" si="6"/>
        <v>0.36597222222222209</v>
      </c>
      <c r="F178" s="69">
        <f t="shared" si="7"/>
        <v>0.3611111111111111</v>
      </c>
      <c r="K178" s="94">
        <f ca="1">K177+1</f>
        <v>45123</v>
      </c>
      <c r="L178" s="67">
        <v>0.39166666666666666</v>
      </c>
      <c r="M178" s="67">
        <v>0.75</v>
      </c>
      <c r="N178" s="68">
        <f t="shared" ref="N178:N187" si="9">M178-L178</f>
        <v>0.35833333333333334</v>
      </c>
      <c r="O178" s="73"/>
    </row>
    <row r="179" spans="2:15" ht="18.75" customHeight="1">
      <c r="B179" s="94">
        <f t="shared" ca="1" si="8"/>
        <v>45129</v>
      </c>
      <c r="C179" s="70">
        <v>0.48749999999999999</v>
      </c>
      <c r="D179" s="70">
        <v>0.7583333333333333</v>
      </c>
      <c r="E179" s="68">
        <f t="shared" si="6"/>
        <v>0.27083333333333331</v>
      </c>
      <c r="F179" s="69">
        <f t="shared" si="7"/>
        <v>0.27083333333333331</v>
      </c>
      <c r="K179" s="94">
        <f t="shared" ref="K179:K187" ca="1" si="10">K178+1</f>
        <v>45124</v>
      </c>
      <c r="L179" s="70">
        <v>0.52916666666666667</v>
      </c>
      <c r="M179" s="70">
        <v>0.70833333333333337</v>
      </c>
      <c r="N179" s="68">
        <f t="shared" si="9"/>
        <v>0.1791666666666667</v>
      </c>
      <c r="O179" s="73"/>
    </row>
    <row r="180" spans="2:15" ht="18.75" customHeight="1">
      <c r="B180" s="94">
        <f t="shared" ca="1" si="8"/>
        <v>45130</v>
      </c>
      <c r="C180" s="70">
        <v>0.56597222222222221</v>
      </c>
      <c r="D180" s="70">
        <v>0.81319444444444444</v>
      </c>
      <c r="E180" s="68">
        <f t="shared" si="6"/>
        <v>0.24722222222222223</v>
      </c>
      <c r="F180" s="69">
        <f t="shared" si="7"/>
        <v>0.24305555555555555</v>
      </c>
      <c r="K180" s="94">
        <f t="shared" ca="1" si="10"/>
        <v>45125</v>
      </c>
      <c r="L180" s="71"/>
      <c r="M180" s="71"/>
      <c r="N180" s="72">
        <f t="shared" si="9"/>
        <v>0</v>
      </c>
      <c r="O180" s="73"/>
    </row>
    <row r="181" spans="2:15" ht="18.75" customHeight="1">
      <c r="B181" s="94">
        <f t="shared" ca="1" si="8"/>
        <v>45131</v>
      </c>
      <c r="C181" s="67">
        <v>0.43541666666666662</v>
      </c>
      <c r="D181" s="67">
        <v>0.74513888888888891</v>
      </c>
      <c r="E181" s="68">
        <f t="shared" si="6"/>
        <v>0.30972222222222229</v>
      </c>
      <c r="F181" s="69">
        <f t="shared" si="7"/>
        <v>0.30555555555555552</v>
      </c>
      <c r="K181" s="94">
        <f t="shared" ca="1" si="10"/>
        <v>45126</v>
      </c>
      <c r="L181" s="70">
        <v>0.48125000000000001</v>
      </c>
      <c r="M181" s="70">
        <v>0.66388888888888886</v>
      </c>
      <c r="N181" s="68">
        <f t="shared" si="9"/>
        <v>0.18263888888888885</v>
      </c>
      <c r="O181" s="73"/>
    </row>
    <row r="182" spans="2:15" ht="18.75" customHeight="1">
      <c r="B182" s="94">
        <f t="shared" ca="1" si="8"/>
        <v>45132</v>
      </c>
      <c r="C182" s="74">
        <v>0.38194444444444442</v>
      </c>
      <c r="D182" s="67">
        <v>0.75</v>
      </c>
      <c r="E182" s="68">
        <f t="shared" si="6"/>
        <v>0.36805555555555558</v>
      </c>
      <c r="F182" s="69">
        <f t="shared" si="7"/>
        <v>0.36805555555555552</v>
      </c>
      <c r="K182" s="94">
        <f t="shared" ca="1" si="10"/>
        <v>45127</v>
      </c>
      <c r="L182" s="70">
        <v>0.48333333333333334</v>
      </c>
      <c r="M182" s="70">
        <v>0.75694444444444453</v>
      </c>
      <c r="N182" s="68">
        <f t="shared" si="9"/>
        <v>0.27361111111111119</v>
      </c>
      <c r="O182" s="73"/>
    </row>
    <row r="183" spans="2:15" ht="18.75" customHeight="1">
      <c r="B183" s="75"/>
      <c r="C183" s="76"/>
      <c r="D183" s="67" t="s">
        <v>82</v>
      </c>
      <c r="E183" s="77">
        <f>SUM(E172:E182)/"1:00:00"</f>
        <v>69.016666666666666</v>
      </c>
      <c r="F183" s="78">
        <f>SUM(F172:F182)</f>
        <v>2.8472222222222214</v>
      </c>
      <c r="K183" s="94">
        <f t="shared" ca="1" si="10"/>
        <v>45128</v>
      </c>
      <c r="L183" s="70">
        <v>0.41388888888888892</v>
      </c>
      <c r="M183" s="70">
        <v>0.77986111111111101</v>
      </c>
      <c r="N183" s="68">
        <f t="shared" si="9"/>
        <v>0.36597222222222209</v>
      </c>
      <c r="O183" s="73"/>
    </row>
    <row r="184" spans="2:15" ht="18.75" customHeight="1">
      <c r="K184" s="94">
        <f t="shared" ca="1" si="10"/>
        <v>45129</v>
      </c>
      <c r="L184" s="70">
        <v>0.48749999999999999</v>
      </c>
      <c r="M184" s="70">
        <v>0.7583333333333333</v>
      </c>
      <c r="N184" s="68">
        <f t="shared" si="9"/>
        <v>0.27083333333333331</v>
      </c>
      <c r="O184" s="73"/>
    </row>
    <row r="185" spans="2:15" ht="18.75" customHeight="1">
      <c r="E185" s="79" t="s">
        <v>83</v>
      </c>
      <c r="F185" s="80">
        <f>F183/"1:00:00"*970</f>
        <v>66283.333333333314</v>
      </c>
      <c r="K185" s="94">
        <f t="shared" ca="1" si="10"/>
        <v>45130</v>
      </c>
      <c r="L185" s="70">
        <v>0.56597222222222221</v>
      </c>
      <c r="M185" s="70">
        <v>0.81319444444444444</v>
      </c>
      <c r="N185" s="68">
        <f t="shared" si="9"/>
        <v>0.24722222222222223</v>
      </c>
      <c r="O185" s="73"/>
    </row>
    <row r="186" spans="2:15" ht="18.75" customHeight="1">
      <c r="K186" s="94">
        <f t="shared" ca="1" si="10"/>
        <v>45131</v>
      </c>
      <c r="L186" s="67">
        <v>0.43541666666666662</v>
      </c>
      <c r="M186" s="67">
        <v>0.74513888888888891</v>
      </c>
      <c r="N186" s="68">
        <f t="shared" si="9"/>
        <v>0.30972222222222229</v>
      </c>
      <c r="O186" s="73"/>
    </row>
    <row r="187" spans="2:15" ht="18.75" customHeight="1">
      <c r="K187" s="94">
        <f t="shared" ca="1" si="10"/>
        <v>45132</v>
      </c>
      <c r="L187" s="74">
        <v>0.38194444444444442</v>
      </c>
      <c r="M187" s="67">
        <v>0.75</v>
      </c>
      <c r="N187" s="68">
        <f t="shared" si="9"/>
        <v>0.36805555555555558</v>
      </c>
      <c r="O187" s="73"/>
    </row>
    <row r="188" spans="2:15" ht="18.75" customHeight="1">
      <c r="K188" s="75"/>
      <c r="L188" s="76"/>
      <c r="M188" s="67" t="s">
        <v>82</v>
      </c>
      <c r="N188" s="81"/>
      <c r="O188" s="26"/>
    </row>
    <row r="190" spans="2:15" ht="18.75" customHeight="1">
      <c r="N190" s="79" t="s">
        <v>83</v>
      </c>
      <c r="O190" s="82">
        <f>O188/"1:00:00"*970</f>
        <v>0</v>
      </c>
    </row>
  </sheetData>
  <mergeCells count="20">
    <mergeCell ref="K45:N45"/>
    <mergeCell ref="A1:I1"/>
    <mergeCell ref="C10:N10"/>
    <mergeCell ref="D14:D18"/>
    <mergeCell ref="B21:D21"/>
    <mergeCell ref="C35:G36"/>
    <mergeCell ref="B162:F162"/>
    <mergeCell ref="J162:N162"/>
    <mergeCell ref="B47:F47"/>
    <mergeCell ref="J47:N47"/>
    <mergeCell ref="B48:N48"/>
    <mergeCell ref="B83:F83"/>
    <mergeCell ref="J83:N83"/>
    <mergeCell ref="B96:F96"/>
    <mergeCell ref="J96:N96"/>
    <mergeCell ref="B115:F115"/>
    <mergeCell ref="J115:N115"/>
    <mergeCell ref="D121:E121"/>
    <mergeCell ref="M121:N121"/>
    <mergeCell ref="K149:N149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2020-10-19T06:04:51Z</dcterms:created>
  <dcterms:modified xsi:type="dcterms:W3CDTF">2023-07-15T04:35:00Z</dcterms:modified>
</cp:coreProperties>
</file>